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Default Extension="jpeg" ContentType="image/jpe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60" yWindow="-420" windowWidth="29340" windowHeight="18540" tabRatio="500" activeTab="2"/>
  </bookViews>
  <sheets>
    <sheet name="batting" sheetId="1" r:id="rId1"/>
    <sheet name="bowling" sheetId="2" r:id="rId2"/>
    <sheet name="Sheet1" sheetId="3" r:id="rId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I3" i="1"/>
  <c r="AM58"/>
  <c r="AM33"/>
  <c r="AM42"/>
  <c r="AM6"/>
  <c r="AM4"/>
  <c r="AM49"/>
  <c r="AM48"/>
  <c r="AM24"/>
  <c r="AM9"/>
  <c r="AM39"/>
  <c r="AM47"/>
  <c r="AM14"/>
  <c r="AM57"/>
  <c r="AM56"/>
  <c r="AM37"/>
  <c r="AM18"/>
  <c r="AM45"/>
  <c r="AM60"/>
  <c r="AM29"/>
  <c r="AM32"/>
  <c r="AM19"/>
  <c r="AM44"/>
  <c r="AM53"/>
  <c r="AM27"/>
  <c r="AM46"/>
  <c r="AM13"/>
  <c r="AM31"/>
  <c r="AM52"/>
  <c r="AM10"/>
  <c r="AM65"/>
  <c r="AM50"/>
  <c r="AM34"/>
  <c r="AM63"/>
  <c r="AM20"/>
  <c r="AM5"/>
  <c r="AM62"/>
  <c r="AM61"/>
  <c r="AM12"/>
  <c r="AM7"/>
  <c r="AM36"/>
  <c r="AM26"/>
  <c r="AM11"/>
  <c r="AM25"/>
  <c r="AM16"/>
  <c r="AM54"/>
  <c r="AM40"/>
  <c r="AM67"/>
  <c r="AM3"/>
  <c r="AM8"/>
  <c r="AM66"/>
  <c r="AM15"/>
  <c r="AM17"/>
  <c r="AM30"/>
  <c r="AM64"/>
  <c r="AM43"/>
  <c r="AM22"/>
  <c r="AM23"/>
  <c r="AM55"/>
  <c r="AM41"/>
  <c r="AM38"/>
  <c r="AM35"/>
  <c r="AM28"/>
  <c r="AM59"/>
  <c r="AM51"/>
  <c r="AM68"/>
  <c r="AM21"/>
  <c r="AI58"/>
  <c r="AJ58"/>
  <c r="AK58"/>
  <c r="AI33"/>
  <c r="AJ33"/>
  <c r="AK33"/>
  <c r="AI42"/>
  <c r="AJ42"/>
  <c r="AK42"/>
  <c r="AI6"/>
  <c r="AJ6"/>
  <c r="AK6"/>
  <c r="AI4"/>
  <c r="AJ4"/>
  <c r="AK4"/>
  <c r="AI49"/>
  <c r="AJ49"/>
  <c r="AK49"/>
  <c r="AI48"/>
  <c r="AJ48"/>
  <c r="AK48"/>
  <c r="AI24"/>
  <c r="AJ24"/>
  <c r="AK24"/>
  <c r="AI9"/>
  <c r="AJ9"/>
  <c r="AK9"/>
  <c r="AI39"/>
  <c r="AJ39"/>
  <c r="AK39"/>
  <c r="AI47"/>
  <c r="AJ47"/>
  <c r="AK47"/>
  <c r="AI14"/>
  <c r="AJ14"/>
  <c r="AK14"/>
  <c r="AI57"/>
  <c r="AJ57"/>
  <c r="AK57"/>
  <c r="AI56"/>
  <c r="AJ56"/>
  <c r="AK56"/>
  <c r="AI37"/>
  <c r="AJ37"/>
  <c r="AK37"/>
  <c r="AI18"/>
  <c r="AJ18"/>
  <c r="AK18"/>
  <c r="AI45"/>
  <c r="AJ45"/>
  <c r="AK45"/>
  <c r="AI60"/>
  <c r="AJ60"/>
  <c r="AK60"/>
  <c r="AI29"/>
  <c r="AJ29"/>
  <c r="AK29"/>
  <c r="AI32"/>
  <c r="AJ32"/>
  <c r="AK32"/>
  <c r="AI19"/>
  <c r="AJ19"/>
  <c r="AK19"/>
  <c r="AI44"/>
  <c r="AJ44"/>
  <c r="AK44"/>
  <c r="AI53"/>
  <c r="AJ53"/>
  <c r="AK53"/>
  <c r="AI27"/>
  <c r="AJ27"/>
  <c r="AK27"/>
  <c r="AI46"/>
  <c r="AJ46"/>
  <c r="AK46"/>
  <c r="AI13"/>
  <c r="AJ13"/>
  <c r="AK13"/>
  <c r="AI31"/>
  <c r="AJ31"/>
  <c r="AK31"/>
  <c r="AI52"/>
  <c r="AJ52"/>
  <c r="AK52"/>
  <c r="AI10"/>
  <c r="AJ10"/>
  <c r="AK10"/>
  <c r="AI65"/>
  <c r="AJ65"/>
  <c r="AK65"/>
  <c r="AI50"/>
  <c r="AJ50"/>
  <c r="AK50"/>
  <c r="AI34"/>
  <c r="AJ34"/>
  <c r="AK34"/>
  <c r="AI63"/>
  <c r="AJ63"/>
  <c r="AK63"/>
  <c r="AI20"/>
  <c r="AJ20"/>
  <c r="AK20"/>
  <c r="AI5"/>
  <c r="AJ5"/>
  <c r="AK5"/>
  <c r="AI62"/>
  <c r="AJ62"/>
  <c r="AK62"/>
  <c r="AI61"/>
  <c r="AJ61"/>
  <c r="AK61"/>
  <c r="AI12"/>
  <c r="AJ12"/>
  <c r="AK12"/>
  <c r="AI7"/>
  <c r="AJ7"/>
  <c r="AK7"/>
  <c r="AI36"/>
  <c r="AJ36"/>
  <c r="AK36"/>
  <c r="AI26"/>
  <c r="AJ26"/>
  <c r="AK26"/>
  <c r="AI11"/>
  <c r="AJ11"/>
  <c r="AK11"/>
  <c r="AI25"/>
  <c r="AJ25"/>
  <c r="AK25"/>
  <c r="AI16"/>
  <c r="AJ16"/>
  <c r="AK16"/>
  <c r="AI54"/>
  <c r="AJ54"/>
  <c r="AK54"/>
  <c r="AI40"/>
  <c r="AJ40"/>
  <c r="AK40"/>
  <c r="AI67"/>
  <c r="AJ67"/>
  <c r="AK67"/>
  <c r="AJ3"/>
  <c r="AK3"/>
  <c r="AI8"/>
  <c r="AJ8"/>
  <c r="AK8"/>
  <c r="AI66"/>
  <c r="AJ66"/>
  <c r="AK66"/>
  <c r="AI15"/>
  <c r="AJ15"/>
  <c r="AK15"/>
  <c r="AI17"/>
  <c r="AJ17"/>
  <c r="AK17"/>
  <c r="AI30"/>
  <c r="AJ30"/>
  <c r="AK30"/>
  <c r="AI64"/>
  <c r="AJ64"/>
  <c r="AK64"/>
  <c r="AI43"/>
  <c r="AJ43"/>
  <c r="AK43"/>
  <c r="AI22"/>
  <c r="AJ22"/>
  <c r="AK22"/>
  <c r="AI23"/>
  <c r="AJ23"/>
  <c r="AK23"/>
  <c r="AI55"/>
  <c r="AJ55"/>
  <c r="AK55"/>
  <c r="AI41"/>
  <c r="AJ41"/>
  <c r="AK41"/>
  <c r="AI38"/>
  <c r="AJ38"/>
  <c r="AK38"/>
  <c r="AI35"/>
  <c r="AJ35"/>
  <c r="AK35"/>
  <c r="AI28"/>
  <c r="AJ28"/>
  <c r="AK28"/>
  <c r="AI59"/>
  <c r="AJ59"/>
  <c r="AK59"/>
  <c r="AI51"/>
  <c r="AJ51"/>
  <c r="AK51"/>
  <c r="AK21"/>
  <c r="AJ21"/>
  <c r="AI21"/>
  <c r="AL54"/>
  <c r="AL58"/>
  <c r="AL33"/>
  <c r="AL42"/>
  <c r="AL6"/>
  <c r="AL4"/>
  <c r="AL48"/>
  <c r="AL24"/>
  <c r="AL9"/>
  <c r="AL39"/>
  <c r="AL47"/>
  <c r="AL14"/>
  <c r="AL57"/>
  <c r="AL56"/>
  <c r="AL37"/>
  <c r="AL18"/>
  <c r="AL45"/>
  <c r="AL60"/>
  <c r="AL29"/>
  <c r="AL19"/>
  <c r="AL44"/>
  <c r="AL53"/>
  <c r="AL27"/>
  <c r="AL46"/>
  <c r="AL13"/>
  <c r="AL31"/>
  <c r="AL52"/>
  <c r="AL10"/>
  <c r="AL65"/>
  <c r="AL50"/>
  <c r="AL34"/>
  <c r="AL63"/>
  <c r="AL20"/>
  <c r="AL5"/>
  <c r="AL62"/>
  <c r="AL61"/>
  <c r="AL12"/>
  <c r="AL7"/>
  <c r="AL36"/>
  <c r="AL11"/>
  <c r="AL25"/>
  <c r="AL16"/>
  <c r="AL40"/>
  <c r="AL67"/>
  <c r="AL3"/>
  <c r="AL8"/>
  <c r="AL66"/>
  <c r="AL15"/>
  <c r="AL17"/>
  <c r="AL30"/>
  <c r="AL43"/>
  <c r="AL22"/>
  <c r="AL23"/>
  <c r="AL55"/>
  <c r="AL41"/>
  <c r="AL38"/>
  <c r="AL35"/>
  <c r="AL28"/>
  <c r="AL59"/>
  <c r="AL51"/>
  <c r="AL26"/>
  <c r="AL32"/>
  <c r="AL49"/>
  <c r="AL64"/>
  <c r="AL21"/>
  <c r="BB30" i="2"/>
  <c r="BC30"/>
  <c r="BD30"/>
  <c r="BB9"/>
  <c r="BC9"/>
  <c r="BD9"/>
  <c r="BB22"/>
  <c r="BC22"/>
  <c r="BD22"/>
  <c r="BB16"/>
  <c r="BC16"/>
  <c r="BD16"/>
  <c r="BB38"/>
  <c r="BC38"/>
  <c r="BD38"/>
  <c r="BB26"/>
  <c r="BC26"/>
  <c r="BD26"/>
  <c r="BB40"/>
  <c r="BC40"/>
  <c r="BD40"/>
  <c r="BB42"/>
  <c r="BC42"/>
  <c r="BD42"/>
  <c r="BB27"/>
  <c r="BC27"/>
  <c r="BD27"/>
  <c r="BB43"/>
  <c r="BC43"/>
  <c r="BD43"/>
  <c r="BB24"/>
  <c r="BC24"/>
  <c r="BD24"/>
  <c r="BB19"/>
  <c r="BC19"/>
  <c r="BD19"/>
  <c r="BB29"/>
  <c r="BC29"/>
  <c r="BD29"/>
  <c r="BB15"/>
  <c r="BC15"/>
  <c r="BD15"/>
  <c r="BB21"/>
  <c r="BC21"/>
  <c r="BD21"/>
  <c r="BB36"/>
  <c r="BC36"/>
  <c r="BD36"/>
  <c r="BB10"/>
  <c r="BC10"/>
  <c r="BD10"/>
  <c r="BB37"/>
  <c r="BC37"/>
  <c r="BD37"/>
  <c r="BB25"/>
  <c r="BC25"/>
  <c r="BD25"/>
  <c r="BB13"/>
  <c r="BC13"/>
  <c r="BD13"/>
  <c r="BB41"/>
  <c r="BC41"/>
  <c r="BD41"/>
  <c r="BB17"/>
  <c r="BC17"/>
  <c r="BD17"/>
  <c r="BB20"/>
  <c r="BC20"/>
  <c r="BD20"/>
  <c r="BB6"/>
  <c r="BC6"/>
  <c r="BD6"/>
  <c r="BB5"/>
  <c r="BC5"/>
  <c r="BD5"/>
  <c r="BB33"/>
  <c r="BC33"/>
  <c r="BD33"/>
  <c r="BB8"/>
  <c r="BC8"/>
  <c r="BD8"/>
  <c r="BB46"/>
  <c r="BC46"/>
  <c r="BD46"/>
  <c r="BB35"/>
  <c r="BC35"/>
  <c r="BD35"/>
  <c r="BB14"/>
  <c r="BC14"/>
  <c r="BD14"/>
  <c r="BB39"/>
  <c r="BC39"/>
  <c r="BD39"/>
  <c r="BB3"/>
  <c r="BC3"/>
  <c r="BD3"/>
  <c r="BB11"/>
  <c r="BC11"/>
  <c r="BD11"/>
  <c r="BB31"/>
  <c r="BC31"/>
  <c r="BD31"/>
  <c r="BB23"/>
  <c r="BC23"/>
  <c r="BD23"/>
  <c r="BB18"/>
  <c r="BC18"/>
  <c r="BD18"/>
  <c r="BB4"/>
  <c r="BC4"/>
  <c r="BD4"/>
  <c r="BB32"/>
  <c r="BC32"/>
  <c r="BD32"/>
  <c r="BB28"/>
  <c r="BC28"/>
  <c r="BD28"/>
  <c r="BB7"/>
  <c r="BC7"/>
  <c r="BD7"/>
  <c r="BB44"/>
  <c r="BC44"/>
  <c r="BD44"/>
  <c r="BB45"/>
  <c r="BC45"/>
  <c r="BD45"/>
  <c r="BB34"/>
  <c r="BC34"/>
  <c r="BD34"/>
  <c r="BD12"/>
  <c r="BC12"/>
  <c r="BB12"/>
  <c r="BE15"/>
  <c r="BF15"/>
  <c r="BE6"/>
  <c r="BF6"/>
  <c r="BF40"/>
  <c r="BE17"/>
  <c r="BF17"/>
  <c r="BE28"/>
  <c r="BF28"/>
  <c r="BE4"/>
  <c r="BF4"/>
  <c r="BE31"/>
  <c r="BF31"/>
  <c r="BE25"/>
  <c r="BF25"/>
  <c r="BE16"/>
  <c r="BF16"/>
  <c r="BE35"/>
  <c r="BF35"/>
  <c r="BE8"/>
  <c r="BF8"/>
  <c r="BE29"/>
  <c r="BF29"/>
  <c r="BF41"/>
  <c r="BE5"/>
  <c r="BF5"/>
  <c r="BE32"/>
  <c r="BF32"/>
  <c r="BE24"/>
  <c r="BF24"/>
  <c r="BE30"/>
  <c r="BF30"/>
  <c r="BF42"/>
  <c r="BE10"/>
  <c r="BF10"/>
  <c r="BE33"/>
  <c r="BF33"/>
  <c r="BE19"/>
  <c r="BF19"/>
  <c r="BF38"/>
  <c r="BE20"/>
  <c r="BF20"/>
  <c r="BF45"/>
  <c r="BE27"/>
  <c r="BF27"/>
  <c r="BE13"/>
  <c r="BF13"/>
  <c r="BF39"/>
  <c r="BE12"/>
  <c r="BF12"/>
  <c r="BE9"/>
  <c r="BF9"/>
  <c r="BF37"/>
  <c r="BE23"/>
  <c r="BF23"/>
  <c r="BF46"/>
  <c r="BE7"/>
  <c r="BF7"/>
  <c r="BE21"/>
  <c r="BF21"/>
  <c r="BF43"/>
  <c r="BE26"/>
  <c r="BF26"/>
  <c r="BF44"/>
  <c r="BE11"/>
  <c r="BF11"/>
  <c r="BE22"/>
  <c r="BF22"/>
  <c r="BE14"/>
  <c r="BF14"/>
  <c r="BE3"/>
  <c r="BF3"/>
  <c r="BE34"/>
  <c r="BF34"/>
  <c r="BE18"/>
  <c r="BF18"/>
  <c r="BF36"/>
</calcChain>
</file>

<file path=xl/sharedStrings.xml><?xml version="1.0" encoding="utf-8"?>
<sst xmlns="http://schemas.openxmlformats.org/spreadsheetml/2006/main" count="691" uniqueCount="267">
  <si>
    <t>4-18</t>
    <phoneticPr fontId="1" type="noConversion"/>
  </si>
  <si>
    <t>2-9</t>
    <phoneticPr fontId="1" type="noConversion"/>
  </si>
  <si>
    <t>2-13</t>
    <phoneticPr fontId="1" type="noConversion"/>
  </si>
  <si>
    <t>2-2</t>
    <phoneticPr fontId="1" type="noConversion"/>
  </si>
  <si>
    <t>3-13</t>
    <phoneticPr fontId="1" type="noConversion"/>
  </si>
  <si>
    <t>4-17</t>
    <phoneticPr fontId="1" type="noConversion"/>
  </si>
  <si>
    <t>1-14</t>
    <phoneticPr fontId="1" type="noConversion"/>
  </si>
  <si>
    <t>4-13</t>
    <phoneticPr fontId="1" type="noConversion"/>
  </si>
  <si>
    <t>1-13</t>
    <phoneticPr fontId="1" type="noConversion"/>
  </si>
  <si>
    <t>3-10</t>
    <phoneticPr fontId="1" type="noConversion"/>
  </si>
  <si>
    <t>1-7</t>
    <phoneticPr fontId="1" type="noConversion"/>
  </si>
  <si>
    <t>2-13</t>
    <phoneticPr fontId="1" type="noConversion"/>
  </si>
  <si>
    <t>3-7</t>
    <phoneticPr fontId="1" type="noConversion"/>
  </si>
  <si>
    <t>3-11</t>
    <phoneticPr fontId="1" type="noConversion"/>
  </si>
  <si>
    <t>2-27</t>
    <phoneticPr fontId="1" type="noConversion"/>
  </si>
  <si>
    <t>1-24</t>
    <phoneticPr fontId="1" type="noConversion"/>
  </si>
  <si>
    <t>1-19</t>
    <phoneticPr fontId="1" type="noConversion"/>
  </si>
  <si>
    <t>Thunderboltz vs St. John's Superkings 24 June</t>
    <phoneticPr fontId="1" type="noConversion"/>
  </si>
  <si>
    <t>Prateek Dongare</t>
  </si>
  <si>
    <t>Nikunj Saxena</t>
  </si>
  <si>
    <t>Ranjith</t>
  </si>
  <si>
    <t xml:space="preserve">Rathender </t>
  </si>
  <si>
    <t>Waqas Ali</t>
  </si>
  <si>
    <t>o</t>
    <phoneticPr fontId="1" type="noConversion"/>
  </si>
  <si>
    <t>r</t>
    <phoneticPr fontId="1" type="noConversion"/>
  </si>
  <si>
    <t>w</t>
    <phoneticPr fontId="1" type="noConversion"/>
  </si>
  <si>
    <t>cham thunderbolts 9 june</t>
  </si>
  <si>
    <t>cham thunderbolts 9 june</t>
    <phoneticPr fontId="1" type="noConversion"/>
  </si>
  <si>
    <t>Subhav</t>
    <phoneticPr fontId="1" type="noConversion"/>
  </si>
  <si>
    <t>Thunderboltz</t>
    <phoneticPr fontId="1" type="noConversion"/>
  </si>
  <si>
    <t>runs</t>
    <phoneticPr fontId="1" type="noConversion"/>
  </si>
  <si>
    <t>how out</t>
    <phoneticPr fontId="1" type="noConversion"/>
  </si>
  <si>
    <t>lbw</t>
    <phoneticPr fontId="1" type="noConversion"/>
  </si>
  <si>
    <t>c</t>
    <phoneticPr fontId="1" type="noConversion"/>
  </si>
  <si>
    <t>c</t>
    <phoneticPr fontId="1" type="noConversion"/>
  </si>
  <si>
    <t>b</t>
    <phoneticPr fontId="1" type="noConversion"/>
  </si>
  <si>
    <t>8 Sep final</t>
    <phoneticPr fontId="1" type="noConversion"/>
  </si>
  <si>
    <t>c</t>
    <phoneticPr fontId="1" type="noConversion"/>
  </si>
  <si>
    <t>b</t>
    <phoneticPr fontId="1" type="noConversion"/>
  </si>
  <si>
    <t>st</t>
    <phoneticPr fontId="1" type="noConversion"/>
  </si>
  <si>
    <t>lbw</t>
    <phoneticPr fontId="1" type="noConversion"/>
  </si>
  <si>
    <t>ro</t>
    <phoneticPr fontId="1" type="noConversion"/>
  </si>
  <si>
    <t>no</t>
    <phoneticPr fontId="1" type="noConversion"/>
  </si>
  <si>
    <t>Aditya Johar</t>
    <phoneticPr fontId="1" type="noConversion"/>
  </si>
  <si>
    <t>ro</t>
    <phoneticPr fontId="1" type="noConversion"/>
  </si>
  <si>
    <t>Tapan Trivedi</t>
    <phoneticPr fontId="1" type="noConversion"/>
  </si>
  <si>
    <t>Manveer</t>
    <phoneticPr fontId="1" type="noConversion"/>
  </si>
  <si>
    <t>b</t>
    <phoneticPr fontId="1" type="noConversion"/>
  </si>
  <si>
    <t>no</t>
    <phoneticPr fontId="1" type="noConversion"/>
  </si>
  <si>
    <t>Thunderboltz vs NL Champions 24 June</t>
    <phoneticPr fontId="1" type="noConversion"/>
  </si>
  <si>
    <t>c</t>
    <phoneticPr fontId="1" type="noConversion"/>
  </si>
  <si>
    <t>b</t>
    <phoneticPr fontId="1" type="noConversion"/>
  </si>
  <si>
    <t xml:space="preserve">Thunderboltz vs NL Champions 22 July </t>
  </si>
  <si>
    <t>no</t>
    <phoneticPr fontId="1" type="noConversion"/>
  </si>
  <si>
    <t>c</t>
    <phoneticPr fontId="1" type="noConversion"/>
  </si>
  <si>
    <t>lbw</t>
    <phoneticPr fontId="1" type="noConversion"/>
  </si>
  <si>
    <t xml:space="preserve">Thunderboltz vs NL Champions 22 July </t>
    <phoneticPr fontId="1" type="noConversion"/>
  </si>
  <si>
    <t>1st July</t>
    <phoneticPr fontId="1" type="noConversion"/>
  </si>
  <si>
    <t>NL Champions vs St. John's Superkings 29 July</t>
    <phoneticPr fontId="1" type="noConversion"/>
  </si>
  <si>
    <t>Kavish Srivastava</t>
  </si>
  <si>
    <t>c</t>
    <phoneticPr fontId="1" type="noConversion"/>
  </si>
  <si>
    <t>b</t>
    <phoneticPr fontId="1" type="noConversion"/>
  </si>
  <si>
    <t>Dave Liverman</t>
    <phoneticPr fontId="1" type="noConversion"/>
  </si>
  <si>
    <t>no</t>
    <phoneticPr fontId="1" type="noConversion"/>
  </si>
  <si>
    <t>ro</t>
    <phoneticPr fontId="1" type="noConversion"/>
  </si>
  <si>
    <t>no</t>
    <phoneticPr fontId="1" type="noConversion"/>
  </si>
  <si>
    <t>Mark Russell</t>
    <phoneticPr fontId="1" type="noConversion"/>
  </si>
  <si>
    <t>Suresh Gudimetla</t>
    <phoneticPr fontId="1" type="noConversion"/>
  </si>
  <si>
    <t>Thunderboltz vs NL Champions 25 August</t>
    <phoneticPr fontId="1" type="noConversion"/>
  </si>
  <si>
    <t>Thunderboltz vs NL Champions 26 August</t>
    <phoneticPr fontId="1" type="noConversion"/>
  </si>
  <si>
    <t>c</t>
    <phoneticPr fontId="1" type="noConversion"/>
  </si>
  <si>
    <t>highest score</t>
    <phoneticPr fontId="1" type="noConversion"/>
  </si>
  <si>
    <t>Subhav</t>
    <phoneticPr fontId="1" type="noConversion"/>
  </si>
  <si>
    <t>?</t>
    <phoneticPr fontId="1" type="noConversion"/>
  </si>
  <si>
    <t>c</t>
    <phoneticPr fontId="1" type="noConversion"/>
  </si>
  <si>
    <t>Kathir Chenthilnathan</t>
    <phoneticPr fontId="1" type="noConversion"/>
  </si>
  <si>
    <t>best bowling</t>
    <phoneticPr fontId="1" type="noConversion"/>
  </si>
  <si>
    <t>1-9</t>
    <phoneticPr fontId="1" type="noConversion"/>
  </si>
  <si>
    <t>3-12</t>
    <phoneticPr fontId="1" type="noConversion"/>
  </si>
  <si>
    <t>5-5</t>
    <phoneticPr fontId="1" type="noConversion"/>
  </si>
  <si>
    <t>2-8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</si>
  <si>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</si>
  <si>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</si>
  <si>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</si>
  <si>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</si>
  <si>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</si>
  <si>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</si>
  <si>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</si>
  <si>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2-16</t>
    <phoneticPr fontId="1" type="noConversion"/>
  </si>
  <si>
    <t>3-17</t>
    <phoneticPr fontId="1" type="noConversion"/>
  </si>
  <si>
    <t>4-14</t>
    <phoneticPr fontId="1" type="noConversion"/>
  </si>
  <si>
    <t>2-28</t>
    <phoneticPr fontId="1" type="noConversion"/>
  </si>
  <si>
    <t>2-18</t>
    <phoneticPr fontId="1" type="noConversion"/>
  </si>
  <si>
    <t>4-25</t>
    <phoneticPr fontId="1" type="noConversion"/>
  </si>
  <si>
    <t>1-20</t>
    <phoneticPr fontId="1" type="noConversion"/>
  </si>
  <si>
    <t>b</t>
    <phoneticPr fontId="1" type="noConversion"/>
  </si>
  <si>
    <t>Pushpinder</t>
    <phoneticPr fontId="1" type="noConversion"/>
  </si>
  <si>
    <t>c</t>
    <phoneticPr fontId="1" type="noConversion"/>
  </si>
  <si>
    <t>Darshak</t>
    <phoneticPr fontId="1" type="noConversion"/>
  </si>
  <si>
    <t>Abbas Haider</t>
  </si>
  <si>
    <t>Golam Moula</t>
  </si>
  <si>
    <t>Ayaz Ghani</t>
  </si>
  <si>
    <t>Gurman Khurana</t>
  </si>
  <si>
    <t xml:space="preserve">Kamal </t>
  </si>
  <si>
    <t>Kagai</t>
  </si>
  <si>
    <t>Luftor Rahman</t>
  </si>
  <si>
    <t>Ramsai Royal</t>
  </si>
  <si>
    <t>Neamun Nasir Shovon</t>
  </si>
  <si>
    <t>Talha Riaz</t>
  </si>
  <si>
    <t>Ali Dawood</t>
  </si>
  <si>
    <t>Shakeel</t>
  </si>
  <si>
    <t>Shaifan Ahmed</t>
  </si>
  <si>
    <t>Neelav Dhawan</t>
  </si>
  <si>
    <t>3 Sep Tboltz-Skings</t>
    <phoneticPr fontId="1" type="noConversion"/>
  </si>
  <si>
    <t>3 Sep NLC-Skings</t>
    <phoneticPr fontId="1" type="noConversion"/>
  </si>
  <si>
    <t>c</t>
    <phoneticPr fontId="1" type="noConversion"/>
  </si>
  <si>
    <t>b</t>
    <phoneticPr fontId="1" type="noConversion"/>
  </si>
  <si>
    <t>no</t>
    <phoneticPr fontId="1" type="noConversion"/>
  </si>
  <si>
    <t>ro</t>
    <phoneticPr fontId="1" type="noConversion"/>
  </si>
  <si>
    <t>lbw</t>
    <phoneticPr fontId="1" type="noConversion"/>
  </si>
  <si>
    <t>st</t>
    <phoneticPr fontId="1" type="noConversion"/>
  </si>
  <si>
    <t>Zain</t>
    <phoneticPr fontId="1" type="noConversion"/>
  </si>
  <si>
    <t>c</t>
    <phoneticPr fontId="1" type="noConversion"/>
  </si>
  <si>
    <t>c</t>
    <phoneticPr fontId="1" type="noConversion"/>
  </si>
  <si>
    <t>lbw</t>
    <phoneticPr fontId="1" type="noConversion"/>
  </si>
  <si>
    <t xml:space="preserve">Rakesh Negi          </t>
  </si>
  <si>
    <t>Saad Jhangir</t>
  </si>
  <si>
    <t>Senthill Selvamani</t>
  </si>
  <si>
    <t>Asim Kamran</t>
  </si>
  <si>
    <t>Ashwin Gupta</t>
  </si>
  <si>
    <t>Nick Baxter</t>
  </si>
  <si>
    <t>Bharat Shetty</t>
  </si>
  <si>
    <t>Runs for</t>
    <phoneticPr fontId="1" type="noConversion"/>
  </si>
  <si>
    <t>Overs</t>
    <phoneticPr fontId="1" type="noConversion"/>
  </si>
  <si>
    <t>no</t>
    <phoneticPr fontId="1" type="noConversion"/>
  </si>
  <si>
    <t>lbw</t>
    <phoneticPr fontId="1" type="noConversion"/>
  </si>
  <si>
    <t>champions superkings 9 june</t>
    <phoneticPr fontId="1" type="noConversion"/>
  </si>
  <si>
    <t>Alex Dias</t>
    <phoneticPr fontId="1" type="noConversion"/>
  </si>
  <si>
    <t>ro</t>
    <phoneticPr fontId="1" type="noConversion"/>
  </si>
  <si>
    <t>c</t>
    <phoneticPr fontId="1" type="noConversion"/>
  </si>
  <si>
    <t>NL Champions vs St. John's Superkings 17 June</t>
    <phoneticPr fontId="1" type="noConversion"/>
  </si>
  <si>
    <t>c</t>
    <phoneticPr fontId="1" type="noConversion"/>
  </si>
  <si>
    <t>Players</t>
    <phoneticPr fontId="1" type="noConversion"/>
  </si>
  <si>
    <t>Team</t>
    <phoneticPr fontId="1" type="noConversion"/>
  </si>
  <si>
    <t>NL Champions i</t>
  </si>
  <si>
    <t>Kansai</t>
    <phoneticPr fontId="1" type="noConversion"/>
  </si>
  <si>
    <t>no</t>
    <phoneticPr fontId="1" type="noConversion"/>
  </si>
  <si>
    <t>c</t>
    <phoneticPr fontId="1" type="noConversion"/>
  </si>
  <si>
    <t>c</t>
    <phoneticPr fontId="1" type="noConversion"/>
  </si>
  <si>
    <t>Jack</t>
    <phoneticPr fontId="1" type="noConversion"/>
  </si>
  <si>
    <t>lbw</t>
    <phoneticPr fontId="1" type="noConversion"/>
  </si>
  <si>
    <t>b</t>
    <phoneticPr fontId="1" type="noConversion"/>
  </si>
  <si>
    <t>Tapan</t>
    <phoneticPr fontId="1" type="noConversion"/>
  </si>
  <si>
    <t>Thunderboltz vs St. John's Superkings 17 June</t>
    <phoneticPr fontId="1" type="noConversion"/>
  </si>
  <si>
    <t>b</t>
    <phoneticPr fontId="1" type="noConversion"/>
  </si>
  <si>
    <t>Kangai</t>
    <phoneticPr fontId="1" type="noConversion"/>
  </si>
  <si>
    <t>no</t>
    <phoneticPr fontId="1" type="noConversion"/>
  </si>
  <si>
    <t>b</t>
    <phoneticPr fontId="1" type="noConversion"/>
  </si>
  <si>
    <t>b</t>
    <phoneticPr fontId="1" type="noConversion"/>
  </si>
  <si>
    <t>Zain</t>
    <phoneticPr fontId="1" type="noConversion"/>
  </si>
  <si>
    <t>Thunderboltz vs NL Champions 25 August</t>
    <phoneticPr fontId="1" type="noConversion"/>
  </si>
  <si>
    <t>Suresh Phani/ Gudimetla</t>
    <phoneticPr fontId="1" type="noConversion"/>
  </si>
  <si>
    <t>Kangai</t>
    <phoneticPr fontId="1" type="noConversion"/>
  </si>
  <si>
    <t>ro</t>
    <phoneticPr fontId="1" type="noConversion"/>
  </si>
  <si>
    <t>b</t>
    <phoneticPr fontId="1" type="noConversion"/>
  </si>
  <si>
    <t>c</t>
    <phoneticPr fontId="1" type="noConversion"/>
  </si>
  <si>
    <t>ro</t>
    <phoneticPr fontId="1" type="noConversion"/>
  </si>
  <si>
    <t>Mradul</t>
    <phoneticPr fontId="1" type="noConversion"/>
  </si>
  <si>
    <t xml:space="preserve">Rasal </t>
  </si>
  <si>
    <t>lbw</t>
    <phoneticPr fontId="1" type="noConversion"/>
  </si>
  <si>
    <t>ro</t>
    <phoneticPr fontId="1" type="noConversion"/>
  </si>
  <si>
    <t>lbw</t>
    <phoneticPr fontId="1" type="noConversion"/>
  </si>
  <si>
    <t>ro</t>
    <phoneticPr fontId="1" type="noConversion"/>
  </si>
  <si>
    <t>b</t>
    <phoneticPr fontId="1" type="noConversion"/>
  </si>
  <si>
    <t>c</t>
    <phoneticPr fontId="1" type="noConversion"/>
  </si>
  <si>
    <t>ro</t>
    <phoneticPr fontId="1" type="noConversion"/>
  </si>
  <si>
    <t>lbw</t>
    <phoneticPr fontId="1" type="noConversion"/>
  </si>
  <si>
    <t>c</t>
    <phoneticPr fontId="1" type="noConversion"/>
  </si>
  <si>
    <t>c</t>
    <phoneticPr fontId="1" type="noConversion"/>
  </si>
  <si>
    <t>no</t>
    <phoneticPr fontId="1" type="noConversion"/>
  </si>
  <si>
    <t>no</t>
    <phoneticPr fontId="1" type="noConversion"/>
  </si>
  <si>
    <t>ro</t>
    <phoneticPr fontId="1" type="noConversion"/>
  </si>
  <si>
    <t>b</t>
    <phoneticPr fontId="1" type="noConversion"/>
  </si>
  <si>
    <t>Thunderboltz vs St. John's Superkings 24 June</t>
  </si>
  <si>
    <t>no</t>
    <phoneticPr fontId="1" type="noConversion"/>
  </si>
  <si>
    <t>Runs against</t>
    <phoneticPr fontId="1" type="noConversion"/>
  </si>
  <si>
    <t>W</t>
    <phoneticPr fontId="1" type="noConversion"/>
  </si>
  <si>
    <t>L</t>
    <phoneticPr fontId="1" type="noConversion"/>
  </si>
  <si>
    <t>c</t>
    <phoneticPr fontId="1" type="noConversion"/>
  </si>
  <si>
    <t>b</t>
    <phoneticPr fontId="1" type="noConversion"/>
  </si>
  <si>
    <t>st</t>
    <phoneticPr fontId="1" type="noConversion"/>
  </si>
  <si>
    <t>lbw</t>
    <phoneticPr fontId="1" type="noConversion"/>
  </si>
  <si>
    <t>ro</t>
    <phoneticPr fontId="1" type="noConversion"/>
  </si>
  <si>
    <t>Navjot</t>
    <phoneticPr fontId="1" type="noConversion"/>
  </si>
  <si>
    <t>Bitu</t>
    <phoneticPr fontId="1" type="noConversion"/>
  </si>
  <si>
    <t>no</t>
    <phoneticPr fontId="1" type="noConversion"/>
  </si>
  <si>
    <t>st</t>
    <phoneticPr fontId="1" type="noConversion"/>
  </si>
  <si>
    <t>b</t>
    <phoneticPr fontId="1" type="noConversion"/>
  </si>
  <si>
    <t>no</t>
    <phoneticPr fontId="1" type="noConversion"/>
  </si>
  <si>
    <t>b</t>
    <phoneticPr fontId="1" type="noConversion"/>
  </si>
  <si>
    <t>c</t>
    <phoneticPr fontId="1" type="noConversion"/>
  </si>
  <si>
    <t>lbw</t>
    <phoneticPr fontId="1" type="noConversion"/>
  </si>
  <si>
    <t>ro</t>
    <phoneticPr fontId="1" type="noConversion"/>
  </si>
  <si>
    <t>Thunderboltz vs St. John's Superkings 29 July</t>
    <phoneticPr fontId="1" type="noConversion"/>
  </si>
  <si>
    <t>Eldho Paul</t>
    <phoneticPr fontId="1" type="noConversion"/>
  </si>
  <si>
    <t>Saravana Kumar</t>
    <phoneticPr fontId="1" type="noConversion"/>
  </si>
  <si>
    <t>Kranthi Kumar</t>
    <phoneticPr fontId="1" type="noConversion"/>
  </si>
  <si>
    <t>Kranthi Kumar</t>
    <phoneticPr fontId="1" type="noConversion"/>
  </si>
  <si>
    <t>Vikram Chandurkar</t>
    <phoneticPr fontId="1" type="noConversion"/>
  </si>
  <si>
    <t>total</t>
    <phoneticPr fontId="1" type="noConversion"/>
  </si>
  <si>
    <t>innings</t>
    <phoneticPr fontId="1" type="noConversion"/>
  </si>
  <si>
    <t>no*</t>
    <phoneticPr fontId="1" type="noConversion"/>
  </si>
  <si>
    <t>average</t>
    <phoneticPr fontId="1" type="noConversion"/>
  </si>
  <si>
    <t>Overs</t>
    <phoneticPr fontId="1" type="noConversion"/>
  </si>
  <si>
    <t>Runs</t>
    <phoneticPr fontId="1" type="noConversion"/>
  </si>
  <si>
    <t>Wickets</t>
    <phoneticPr fontId="1" type="noConversion"/>
  </si>
  <si>
    <t>Average</t>
    <phoneticPr fontId="1" type="noConversion"/>
  </si>
  <si>
    <t>Economy</t>
    <phoneticPr fontId="1" type="noConversion"/>
  </si>
  <si>
    <t>Team</t>
    <phoneticPr fontId="1" type="noConversion"/>
  </si>
  <si>
    <t>Date</t>
    <phoneticPr fontId="1" type="noConversion"/>
  </si>
  <si>
    <t>Thunderboltz vs St. John's Superkings 25 Aug</t>
  </si>
  <si>
    <t>Thunderboltz vs St. John's Superkings 25 Aug</t>
    <phoneticPr fontId="1" type="noConversion"/>
  </si>
  <si>
    <t>c</t>
    <phoneticPr fontId="1" type="noConversion"/>
  </si>
  <si>
    <t>b</t>
    <phoneticPr fontId="1" type="noConversion"/>
  </si>
  <si>
    <t>lbw</t>
    <phoneticPr fontId="1" type="noConversion"/>
  </si>
  <si>
    <t>ro</t>
    <phoneticPr fontId="1" type="noConversion"/>
  </si>
  <si>
    <t>no</t>
    <phoneticPr fontId="1" type="noConversion"/>
  </si>
  <si>
    <t>ro</t>
    <phoneticPr fontId="1" type="noConversion"/>
  </si>
  <si>
    <t>lbw</t>
    <phoneticPr fontId="1" type="noConversion"/>
  </si>
  <si>
    <t>lbw</t>
    <phoneticPr fontId="1" type="noConversion"/>
  </si>
  <si>
    <t>final</t>
    <phoneticPr fontId="1" type="noConversion"/>
  </si>
  <si>
    <t>Aditya Johar</t>
    <phoneticPr fontId="1" type="noConversion"/>
  </si>
  <si>
    <t>b</t>
    <phoneticPr fontId="1" type="noConversion"/>
  </si>
  <si>
    <t>ro</t>
    <phoneticPr fontId="1" type="noConversion"/>
  </si>
  <si>
    <t>no</t>
    <phoneticPr fontId="1" type="noConversion"/>
  </si>
  <si>
    <t>lbw</t>
    <phoneticPr fontId="1" type="noConversion"/>
  </si>
  <si>
    <t>no</t>
    <phoneticPr fontId="1" type="noConversion"/>
  </si>
  <si>
    <t>Saquib</t>
  </si>
  <si>
    <t>Fahad</t>
  </si>
  <si>
    <t>Thunderboltz</t>
  </si>
  <si>
    <t>Kaivallya Kulkarni</t>
  </si>
  <si>
    <t>Shameem Islam</t>
  </si>
  <si>
    <t>K Chenthilnathan</t>
  </si>
  <si>
    <t>Surya</t>
  </si>
  <si>
    <t>Saravana Kumar</t>
  </si>
  <si>
    <t>Pawan</t>
  </si>
  <si>
    <t>Jivy Chatwal</t>
  </si>
  <si>
    <t>Karim</t>
  </si>
  <si>
    <t>Alpesh Patel</t>
  </si>
  <si>
    <t>Mizaan</t>
  </si>
  <si>
    <t>Sridhar</t>
  </si>
  <si>
    <t>Waqas Hanif</t>
  </si>
  <si>
    <t>Nithin</t>
  </si>
  <si>
    <t>Rakesh Thorat</t>
  </si>
  <si>
    <t xml:space="preserve">Waqas Ali </t>
  </si>
  <si>
    <t xml:space="preserve">St. John's Superkings </t>
  </si>
  <si>
    <t>NL Champions vs St. John's Superkings 26 Aug</t>
    <phoneticPr fontId="1" type="noConversion"/>
  </si>
  <si>
    <t>ro</t>
    <phoneticPr fontId="1" type="noConversion"/>
  </si>
  <si>
    <t>b</t>
    <phoneticPr fontId="1" type="noConversion"/>
  </si>
  <si>
    <t>c</t>
    <phoneticPr fontId="1" type="noConversion"/>
  </si>
  <si>
    <t>Pushpinder</t>
    <phoneticPr fontId="1" type="noConversion"/>
  </si>
  <si>
    <t>NL Champions /Superkings.</t>
    <phoneticPr fontId="1" type="noConversion"/>
  </si>
  <si>
    <t>b</t>
    <phoneticPr fontId="1" type="noConversion"/>
  </si>
  <si>
    <t>ro</t>
    <phoneticPr fontId="1" type="noConversion"/>
  </si>
  <si>
    <t>lbw</t>
    <phoneticPr fontId="1" type="noConversion"/>
  </si>
  <si>
    <t>Eldho Paul</t>
    <phoneticPr fontId="1" type="noConversion"/>
  </si>
  <si>
    <t>lbw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</si>
</sst>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22"/>
      </bottom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M68"/>
  <sheetViews>
    <sheetView workbookViewId="0">
      <pane xSplit="18500" topLeftCell="AG1"/>
      <selection activeCell="C7" sqref="C7"/>
      <selection pane="topRight" activeCell="AG6" sqref="AG6"/>
    </sheetView>
  </sheetViews>
  <sheetFormatPr baseColWidth="10" defaultRowHeight="13"/>
  <cols>
    <col min="3" max="8" width="6.5703125" customWidth="1"/>
    <col min="9" max="10" width="6.140625" customWidth="1"/>
    <col min="11" max="14" width="7" customWidth="1"/>
    <col min="15" max="18" width="6.7109375" customWidth="1"/>
    <col min="19" max="20" width="6" customWidth="1"/>
    <col min="21" max="22" width="5.85546875" customWidth="1"/>
    <col min="23" max="26" width="7.42578125" customWidth="1"/>
  </cols>
  <sheetData>
    <row r="1" spans="1:39">
      <c r="C1" t="s">
        <v>26</v>
      </c>
      <c r="E1" t="s">
        <v>136</v>
      </c>
      <c r="G1" t="s">
        <v>140</v>
      </c>
      <c r="I1" t="s">
        <v>153</v>
      </c>
      <c r="K1" t="s">
        <v>17</v>
      </c>
      <c r="M1" t="s">
        <v>49</v>
      </c>
      <c r="O1" t="s">
        <v>56</v>
      </c>
      <c r="Q1" t="s">
        <v>58</v>
      </c>
      <c r="S1" t="s">
        <v>203</v>
      </c>
      <c r="U1" t="s">
        <v>68</v>
      </c>
      <c r="W1" t="s">
        <v>221</v>
      </c>
      <c r="Y1" t="s">
        <v>256</v>
      </c>
      <c r="AA1" t="s">
        <v>69</v>
      </c>
      <c r="AC1" t="s">
        <v>113</v>
      </c>
      <c r="AE1" t="s">
        <v>114</v>
      </c>
      <c r="AG1" t="s">
        <v>36</v>
      </c>
      <c r="AI1" t="s">
        <v>209</v>
      </c>
      <c r="AJ1" t="s">
        <v>210</v>
      </c>
      <c r="AK1" t="s">
        <v>211</v>
      </c>
      <c r="AL1" t="s">
        <v>212</v>
      </c>
    </row>
    <row r="2" spans="1:39">
      <c r="A2" t="s">
        <v>142</v>
      </c>
      <c r="B2" t="s">
        <v>143</v>
      </c>
      <c r="C2" t="s">
        <v>30</v>
      </c>
      <c r="D2" t="s">
        <v>31</v>
      </c>
      <c r="E2" t="s">
        <v>30</v>
      </c>
      <c r="F2" t="s">
        <v>31</v>
      </c>
      <c r="G2" t="s">
        <v>30</v>
      </c>
      <c r="H2" t="s">
        <v>31</v>
      </c>
      <c r="I2" t="s">
        <v>30</v>
      </c>
      <c r="J2" t="s">
        <v>31</v>
      </c>
      <c r="K2" t="s">
        <v>30</v>
      </c>
      <c r="L2" t="s">
        <v>31</v>
      </c>
      <c r="M2" t="s">
        <v>30</v>
      </c>
      <c r="N2" t="s">
        <v>31</v>
      </c>
      <c r="O2" t="s">
        <v>30</v>
      </c>
      <c r="P2" t="s">
        <v>31</v>
      </c>
      <c r="Q2" t="s">
        <v>30</v>
      </c>
      <c r="R2" t="s">
        <v>31</v>
      </c>
      <c r="S2" t="s">
        <v>30</v>
      </c>
      <c r="T2" t="s">
        <v>31</v>
      </c>
      <c r="U2" t="s">
        <v>30</v>
      </c>
      <c r="V2" t="s">
        <v>31</v>
      </c>
      <c r="W2" t="s">
        <v>30</v>
      </c>
      <c r="X2" t="s">
        <v>31</v>
      </c>
      <c r="Y2" t="s">
        <v>30</v>
      </c>
      <c r="Z2" t="s">
        <v>31</v>
      </c>
      <c r="AA2" t="s">
        <v>30</v>
      </c>
      <c r="AB2" t="s">
        <v>31</v>
      </c>
      <c r="AC2" t="s">
        <v>30</v>
      </c>
      <c r="AD2" t="s">
        <v>31</v>
      </c>
      <c r="AE2" t="s">
        <v>30</v>
      </c>
      <c r="AF2" t="s">
        <v>31</v>
      </c>
      <c r="AG2" t="s">
        <v>30</v>
      </c>
      <c r="AH2" t="s">
        <v>31</v>
      </c>
      <c r="AI2" t="s">
        <v>209</v>
      </c>
      <c r="AJ2" t="s">
        <v>210</v>
      </c>
      <c r="AK2" t="s">
        <v>211</v>
      </c>
      <c r="AL2" t="s">
        <v>212</v>
      </c>
      <c r="AM2" t="s">
        <v>71</v>
      </c>
    </row>
    <row r="3" spans="1:39">
      <c r="A3" t="s">
        <v>100</v>
      </c>
      <c r="B3" t="s">
        <v>144</v>
      </c>
      <c r="C3">
        <v>0</v>
      </c>
      <c r="D3" t="s">
        <v>33</v>
      </c>
      <c r="E3">
        <v>6</v>
      </c>
      <c r="F3" t="s">
        <v>197</v>
      </c>
      <c r="G3">
        <v>6</v>
      </c>
      <c r="H3" t="s">
        <v>141</v>
      </c>
      <c r="M3">
        <v>31</v>
      </c>
      <c r="N3" t="s">
        <v>169</v>
      </c>
      <c r="O3">
        <v>107</v>
      </c>
      <c r="P3" t="s">
        <v>179</v>
      </c>
      <c r="Q3">
        <v>6</v>
      </c>
      <c r="R3" t="s">
        <v>178</v>
      </c>
      <c r="U3">
        <v>15</v>
      </c>
      <c r="V3" t="s">
        <v>164</v>
      </c>
      <c r="Y3">
        <v>39</v>
      </c>
      <c r="Z3" t="s">
        <v>222</v>
      </c>
      <c r="AA3">
        <v>21</v>
      </c>
      <c r="AB3" t="s">
        <v>70</v>
      </c>
      <c r="AE3">
        <v>48</v>
      </c>
      <c r="AF3" t="s">
        <v>115</v>
      </c>
      <c r="AI3">
        <f>C3+E3+G3+I3+K3+M3+O3+Q3+S3+U3+W3+Y3+AA3+AC3+AE3+AG3</f>
        <v>279</v>
      </c>
      <c r="AJ3">
        <f>(COUNTA(C3:AH3))/2</f>
        <v>10</v>
      </c>
      <c r="AK3">
        <f>COUNTIF(C3:AH3, "no")</f>
        <v>1</v>
      </c>
      <c r="AL3" s="2">
        <f>AI3/(AJ3-AK3)</f>
        <v>31</v>
      </c>
      <c r="AM3">
        <f>MAX(C3:AG3)</f>
        <v>107</v>
      </c>
    </row>
    <row r="4" spans="1:39">
      <c r="A4" t="s">
        <v>240</v>
      </c>
      <c r="B4" t="s">
        <v>239</v>
      </c>
      <c r="C4">
        <v>16</v>
      </c>
      <c r="D4" t="s">
        <v>200</v>
      </c>
      <c r="I4">
        <v>19</v>
      </c>
      <c r="J4" t="s">
        <v>178</v>
      </c>
      <c r="K4">
        <v>19</v>
      </c>
      <c r="L4" t="s">
        <v>169</v>
      </c>
      <c r="M4">
        <v>11</v>
      </c>
      <c r="N4" t="s">
        <v>154</v>
      </c>
      <c r="O4">
        <v>8</v>
      </c>
      <c r="P4" t="s">
        <v>54</v>
      </c>
      <c r="S4">
        <v>42</v>
      </c>
      <c r="T4" t="s">
        <v>50</v>
      </c>
      <c r="U4">
        <v>59</v>
      </c>
      <c r="V4" t="s">
        <v>146</v>
      </c>
      <c r="W4">
        <v>8</v>
      </c>
      <c r="X4" t="s">
        <v>222</v>
      </c>
      <c r="AA4">
        <v>14</v>
      </c>
      <c r="AB4" t="s">
        <v>70</v>
      </c>
      <c r="AC4">
        <v>31</v>
      </c>
      <c r="AD4" t="s">
        <v>116</v>
      </c>
      <c r="AG4">
        <v>1</v>
      </c>
      <c r="AH4" t="s">
        <v>37</v>
      </c>
      <c r="AI4">
        <f>C4+E4+G4+I4+K4+M4+O4+Q4+S4+U4+W4+Y4+AA4+AC4+AE4+AG4</f>
        <v>228</v>
      </c>
      <c r="AJ4">
        <f>(COUNTA(C4:AH4))/2</f>
        <v>11</v>
      </c>
      <c r="AK4">
        <f>COUNTIF(C4:AH4, "no")</f>
        <v>1</v>
      </c>
      <c r="AL4" s="2">
        <f>AI4/(AJ4-AK4)</f>
        <v>22.8</v>
      </c>
      <c r="AM4">
        <f>MAX(C4:AG4)</f>
        <v>59</v>
      </c>
    </row>
    <row r="5" spans="1:39">
      <c r="A5" t="s">
        <v>125</v>
      </c>
      <c r="B5" t="s">
        <v>255</v>
      </c>
      <c r="E5">
        <v>52</v>
      </c>
      <c r="F5" t="s">
        <v>138</v>
      </c>
      <c r="G5">
        <v>11</v>
      </c>
      <c r="H5" t="s">
        <v>141</v>
      </c>
      <c r="I5">
        <v>22</v>
      </c>
      <c r="J5" t="s">
        <v>154</v>
      </c>
      <c r="K5">
        <v>18</v>
      </c>
      <c r="L5" t="s">
        <v>178</v>
      </c>
      <c r="Q5">
        <v>7</v>
      </c>
      <c r="R5" t="s">
        <v>154</v>
      </c>
      <c r="S5">
        <v>4</v>
      </c>
      <c r="T5" t="s">
        <v>151</v>
      </c>
      <c r="W5">
        <v>1</v>
      </c>
      <c r="X5" t="s">
        <v>223</v>
      </c>
      <c r="Y5">
        <v>9</v>
      </c>
      <c r="Z5" t="s">
        <v>224</v>
      </c>
      <c r="AA5">
        <v>3</v>
      </c>
      <c r="AB5" t="s">
        <v>235</v>
      </c>
      <c r="AC5">
        <v>18</v>
      </c>
      <c r="AD5" t="s">
        <v>119</v>
      </c>
      <c r="AE5">
        <v>55</v>
      </c>
      <c r="AF5" t="s">
        <v>117</v>
      </c>
      <c r="AG5">
        <v>9</v>
      </c>
      <c r="AH5" t="s">
        <v>38</v>
      </c>
      <c r="AI5">
        <f>C5+E5+G5+I5+K5+M5+O5+Q5+S5+U5+W5+Y5+AA5+AC5+AE5+AG5</f>
        <v>209</v>
      </c>
      <c r="AJ5">
        <f>(COUNTA(C5:AH5))/2</f>
        <v>12</v>
      </c>
      <c r="AK5">
        <f>COUNTIF(C5:AH5, "no")</f>
        <v>1</v>
      </c>
      <c r="AL5" s="2">
        <f>AI5/(AJ5-AK5)</f>
        <v>19</v>
      </c>
      <c r="AM5">
        <f>MAX(C5:AG5)</f>
        <v>55</v>
      </c>
    </row>
    <row r="6" spans="1:39">
      <c r="A6" t="s">
        <v>242</v>
      </c>
      <c r="B6" t="s">
        <v>239</v>
      </c>
      <c r="C6">
        <v>5</v>
      </c>
      <c r="D6" t="s">
        <v>35</v>
      </c>
      <c r="K6">
        <v>4</v>
      </c>
      <c r="L6" t="s">
        <v>178</v>
      </c>
      <c r="M6">
        <v>8</v>
      </c>
      <c r="N6" t="s">
        <v>173</v>
      </c>
      <c r="O6">
        <v>50</v>
      </c>
      <c r="P6" t="s">
        <v>178</v>
      </c>
      <c r="Q6">
        <v>25</v>
      </c>
      <c r="R6" t="s">
        <v>65</v>
      </c>
      <c r="S6">
        <v>25</v>
      </c>
      <c r="T6" t="s">
        <v>184</v>
      </c>
      <c r="U6">
        <v>0</v>
      </c>
      <c r="V6" t="s">
        <v>147</v>
      </c>
      <c r="W6">
        <v>3</v>
      </c>
      <c r="X6" t="s">
        <v>223</v>
      </c>
      <c r="AA6">
        <v>8</v>
      </c>
      <c r="AB6" t="s">
        <v>232</v>
      </c>
      <c r="AC6">
        <v>25</v>
      </c>
      <c r="AD6" t="s">
        <v>156</v>
      </c>
      <c r="AG6">
        <v>8</v>
      </c>
      <c r="AH6" t="s">
        <v>42</v>
      </c>
      <c r="AI6">
        <f>C6+E6+G6+I6+K6+M6+O6+Q6+S6+U6+W6+Y6+AA6+AC6+AE6+AG6</f>
        <v>161</v>
      </c>
      <c r="AJ6">
        <f>(COUNTA(C6:AH6))/2</f>
        <v>11</v>
      </c>
      <c r="AK6">
        <f>COUNTIF(C6:AH6, "no")</f>
        <v>4</v>
      </c>
      <c r="AL6" s="2">
        <f>AI6/(AJ6-AK6)</f>
        <v>23</v>
      </c>
      <c r="AM6">
        <f>MAX(C6:AG6)</f>
        <v>50</v>
      </c>
    </row>
    <row r="7" spans="1:39">
      <c r="A7" t="s">
        <v>127</v>
      </c>
      <c r="B7" t="s">
        <v>255</v>
      </c>
      <c r="E7">
        <v>9</v>
      </c>
      <c r="F7" t="s">
        <v>202</v>
      </c>
      <c r="G7">
        <v>0</v>
      </c>
      <c r="H7" t="s">
        <v>202</v>
      </c>
      <c r="I7">
        <v>39</v>
      </c>
      <c r="J7" t="s">
        <v>154</v>
      </c>
      <c r="K7">
        <v>41</v>
      </c>
      <c r="L7" t="s">
        <v>154</v>
      </c>
      <c r="Q7">
        <v>3</v>
      </c>
      <c r="R7" t="s">
        <v>177</v>
      </c>
      <c r="S7">
        <v>7</v>
      </c>
      <c r="T7" t="s">
        <v>147</v>
      </c>
      <c r="W7">
        <v>1</v>
      </c>
      <c r="X7" t="s">
        <v>222</v>
      </c>
      <c r="Y7">
        <v>18</v>
      </c>
      <c r="Z7" t="s">
        <v>258</v>
      </c>
      <c r="AC7">
        <v>23</v>
      </c>
      <c r="AD7" t="s">
        <v>116</v>
      </c>
      <c r="AG7">
        <v>19</v>
      </c>
      <c r="AH7" t="s">
        <v>39</v>
      </c>
      <c r="AI7">
        <f>C7+E7+G7+I7+K7+M7+O7+Q7+S7+U7+W7+Y7+AA7+AC7+AE7+AG7</f>
        <v>160</v>
      </c>
      <c r="AJ7">
        <f>(COUNTA(C7:AH7))/2</f>
        <v>10</v>
      </c>
      <c r="AK7">
        <f>COUNTIF(C7:AH7, "no")</f>
        <v>0</v>
      </c>
      <c r="AL7" s="2">
        <f>AI7/(AJ7-AK7)</f>
        <v>16</v>
      </c>
      <c r="AM7">
        <f>MAX(C7:AG7)</f>
        <v>41</v>
      </c>
    </row>
    <row r="8" spans="1:39">
      <c r="A8" t="s">
        <v>102</v>
      </c>
      <c r="B8" t="s">
        <v>144</v>
      </c>
      <c r="C8">
        <v>0</v>
      </c>
      <c r="D8" t="s">
        <v>32</v>
      </c>
      <c r="E8">
        <v>30</v>
      </c>
      <c r="F8" t="s">
        <v>197</v>
      </c>
      <c r="G8">
        <v>0</v>
      </c>
      <c r="H8" t="s">
        <v>197</v>
      </c>
      <c r="M8">
        <v>12</v>
      </c>
      <c r="N8" t="s">
        <v>178</v>
      </c>
      <c r="O8">
        <v>32</v>
      </c>
      <c r="P8" t="s">
        <v>53</v>
      </c>
      <c r="Q8">
        <v>42</v>
      </c>
      <c r="R8" t="s">
        <v>60</v>
      </c>
      <c r="U8">
        <v>4</v>
      </c>
      <c r="V8" t="s">
        <v>150</v>
      </c>
      <c r="Y8">
        <v>1</v>
      </c>
      <c r="Z8" t="s">
        <v>222</v>
      </c>
      <c r="AA8">
        <v>7</v>
      </c>
      <c r="AB8" t="s">
        <v>70</v>
      </c>
      <c r="AE8">
        <v>0</v>
      </c>
      <c r="AF8" t="s">
        <v>115</v>
      </c>
      <c r="AI8">
        <f>C8+E8+G8+I8+K8+M8+O8+Q8+S8+U8+W8+Y8+AA8+AC8+AE8+AG8</f>
        <v>128</v>
      </c>
      <c r="AJ8">
        <f>(COUNTA(C8:AH8))/2</f>
        <v>10</v>
      </c>
      <c r="AK8">
        <f>COUNTIF(C8:AH8, "no")</f>
        <v>1</v>
      </c>
      <c r="AL8" s="2">
        <f>AI8/(AJ8-AK8)</f>
        <v>14.222222222222221</v>
      </c>
      <c r="AM8">
        <f>MAX(C8:AG8)</f>
        <v>42</v>
      </c>
    </row>
    <row r="9" spans="1:39">
      <c r="A9" t="s">
        <v>206</v>
      </c>
      <c r="B9" t="s">
        <v>239</v>
      </c>
      <c r="C9">
        <v>1</v>
      </c>
      <c r="D9" t="s">
        <v>197</v>
      </c>
      <c r="I9">
        <v>6</v>
      </c>
      <c r="J9" t="s">
        <v>154</v>
      </c>
      <c r="K9">
        <v>2</v>
      </c>
      <c r="L9" t="s">
        <v>170</v>
      </c>
      <c r="M9">
        <v>12</v>
      </c>
      <c r="N9" t="s">
        <v>178</v>
      </c>
      <c r="O9">
        <v>28</v>
      </c>
      <c r="P9" t="s">
        <v>55</v>
      </c>
      <c r="S9">
        <v>5</v>
      </c>
      <c r="T9" t="s">
        <v>95</v>
      </c>
      <c r="U9">
        <v>13</v>
      </c>
      <c r="V9" t="s">
        <v>163</v>
      </c>
      <c r="W9">
        <v>35</v>
      </c>
      <c r="X9" t="s">
        <v>225</v>
      </c>
      <c r="AA9">
        <v>17</v>
      </c>
      <c r="AB9" t="s">
        <v>232</v>
      </c>
      <c r="AC9">
        <v>8</v>
      </c>
      <c r="AD9" t="s">
        <v>124</v>
      </c>
      <c r="AG9">
        <v>0</v>
      </c>
      <c r="AH9" t="s">
        <v>38</v>
      </c>
      <c r="AI9">
        <f>C9+E9+G9+I9+K9+M9+O9+Q9+S9+U9+W9+Y9+AA9+AC9+AE9+AG9</f>
        <v>127</v>
      </c>
      <c r="AJ9">
        <f>(COUNTA(C9:AH9))/2</f>
        <v>11</v>
      </c>
      <c r="AK9">
        <f>COUNTIF(C9:AH9, "no")</f>
        <v>0</v>
      </c>
      <c r="AL9" s="2">
        <f>AI9/(AJ9-AK9)</f>
        <v>11.545454545454545</v>
      </c>
      <c r="AM9">
        <f>MAX(C9:AG9)</f>
        <v>35</v>
      </c>
    </row>
    <row r="10" spans="1:39">
      <c r="A10" t="s">
        <v>59</v>
      </c>
      <c r="B10" t="s">
        <v>255</v>
      </c>
      <c r="Q10">
        <v>33</v>
      </c>
      <c r="R10" t="s">
        <v>154</v>
      </c>
      <c r="S10">
        <v>2</v>
      </c>
      <c r="T10" t="s">
        <v>165</v>
      </c>
      <c r="W10">
        <v>23</v>
      </c>
      <c r="X10" t="s">
        <v>227</v>
      </c>
      <c r="Y10">
        <v>12</v>
      </c>
      <c r="Z10" t="s">
        <v>222</v>
      </c>
      <c r="AC10">
        <v>2</v>
      </c>
      <c r="AD10" t="s">
        <v>120</v>
      </c>
      <c r="AE10">
        <v>50</v>
      </c>
      <c r="AF10" t="s">
        <v>118</v>
      </c>
      <c r="AG10">
        <v>2</v>
      </c>
      <c r="AH10" t="s">
        <v>37</v>
      </c>
      <c r="AI10">
        <f>C10+E10+G10+I10+K10+M10+O10+Q10+S10+U10+W10+Y10+AA10+AC10+AE10+AG10</f>
        <v>124</v>
      </c>
      <c r="AJ10">
        <f>(COUNTA(C10:AH10))/2</f>
        <v>7</v>
      </c>
      <c r="AK10">
        <f>COUNTIF(C10:AH10, "no")</f>
        <v>0</v>
      </c>
      <c r="AL10" s="2">
        <f>AI10/(AJ10-AK10)</f>
        <v>17.714285714285715</v>
      </c>
      <c r="AM10">
        <f>MAX(C10:AG10)</f>
        <v>50</v>
      </c>
    </row>
    <row r="11" spans="1:39">
      <c r="A11" t="s">
        <v>99</v>
      </c>
      <c r="B11" t="s">
        <v>144</v>
      </c>
      <c r="M11">
        <v>11</v>
      </c>
      <c r="N11" t="s">
        <v>179</v>
      </c>
      <c r="O11">
        <v>5</v>
      </c>
      <c r="P11" t="s">
        <v>154</v>
      </c>
      <c r="Q11">
        <v>3</v>
      </c>
      <c r="R11" t="s">
        <v>50</v>
      </c>
      <c r="U11">
        <v>22</v>
      </c>
      <c r="V11" t="s">
        <v>147</v>
      </c>
      <c r="Y11">
        <v>35</v>
      </c>
      <c r="Z11" t="s">
        <v>225</v>
      </c>
      <c r="AA11">
        <v>14</v>
      </c>
      <c r="AB11" t="s">
        <v>232</v>
      </c>
      <c r="AE11">
        <v>10</v>
      </c>
      <c r="AF11" t="s">
        <v>116</v>
      </c>
      <c r="AI11">
        <f>C11+E11+G11+I11+K11+M11+O11+Q11+S11+U11+W11+Y11+AA11+AC11+AE11+AG11</f>
        <v>100</v>
      </c>
      <c r="AJ11">
        <f>(COUNTA(C11:AH11))/2</f>
        <v>7</v>
      </c>
      <c r="AK11">
        <f>COUNTIF(C11:AH11, "no")</f>
        <v>1</v>
      </c>
      <c r="AL11" s="2">
        <f>AI11/(AJ11-AK11)</f>
        <v>16.666666666666668</v>
      </c>
      <c r="AM11">
        <f>MAX(C11:AG11)</f>
        <v>35</v>
      </c>
    </row>
    <row r="12" spans="1:39">
      <c r="A12" t="s">
        <v>126</v>
      </c>
      <c r="B12" t="s">
        <v>255</v>
      </c>
      <c r="G12">
        <v>44</v>
      </c>
      <c r="H12" t="s">
        <v>33</v>
      </c>
      <c r="I12">
        <v>9</v>
      </c>
      <c r="J12" t="s">
        <v>154</v>
      </c>
      <c r="K12">
        <v>0</v>
      </c>
      <c r="L12" t="s">
        <v>154</v>
      </c>
      <c r="Q12">
        <v>1</v>
      </c>
      <c r="R12" t="s">
        <v>170</v>
      </c>
      <c r="S12">
        <v>0</v>
      </c>
      <c r="T12" t="s">
        <v>148</v>
      </c>
      <c r="Y12">
        <v>5</v>
      </c>
      <c r="Z12" t="s">
        <v>222</v>
      </c>
      <c r="AC12">
        <v>15</v>
      </c>
      <c r="AD12" t="s">
        <v>118</v>
      </c>
      <c r="AG12">
        <v>22</v>
      </c>
      <c r="AH12" t="s">
        <v>37</v>
      </c>
      <c r="AI12">
        <f>C12+E12+G12+I12+K12+M12+O12+Q12+S12+U12+W12+Y12+AA12+AC12+AE12+AG12</f>
        <v>96</v>
      </c>
      <c r="AJ12">
        <f>(COUNTA(C12:AH12))/2</f>
        <v>8</v>
      </c>
      <c r="AK12">
        <f>COUNTIF(C12:AH12, "no")</f>
        <v>0</v>
      </c>
      <c r="AL12" s="2">
        <f>AI12/(AJ12-AK12)</f>
        <v>12</v>
      </c>
      <c r="AM12">
        <f>MAX(C12:AG12)</f>
        <v>44</v>
      </c>
    </row>
    <row r="13" spans="1:39">
      <c r="A13" t="s">
        <v>128</v>
      </c>
      <c r="B13" t="s">
        <v>255</v>
      </c>
      <c r="E13">
        <v>4</v>
      </c>
      <c r="F13" t="s">
        <v>197</v>
      </c>
      <c r="G13">
        <v>2</v>
      </c>
      <c r="H13" t="s">
        <v>33</v>
      </c>
      <c r="I13">
        <v>2</v>
      </c>
      <c r="J13" t="s">
        <v>154</v>
      </c>
      <c r="K13">
        <v>1</v>
      </c>
      <c r="L13" t="s">
        <v>175</v>
      </c>
      <c r="Q13">
        <v>21</v>
      </c>
      <c r="R13" t="s">
        <v>64</v>
      </c>
      <c r="S13">
        <v>10</v>
      </c>
      <c r="T13" t="s">
        <v>147</v>
      </c>
      <c r="W13">
        <v>2</v>
      </c>
      <c r="X13" t="s">
        <v>222</v>
      </c>
      <c r="Y13">
        <v>8</v>
      </c>
      <c r="Z13" t="s">
        <v>222</v>
      </c>
      <c r="AC13">
        <v>0</v>
      </c>
      <c r="AD13" t="s">
        <v>116</v>
      </c>
      <c r="AE13">
        <v>14</v>
      </c>
      <c r="AF13" t="s">
        <v>115</v>
      </c>
      <c r="AG13">
        <v>16</v>
      </c>
      <c r="AH13" t="s">
        <v>40</v>
      </c>
      <c r="AI13">
        <f>C13+E13+G13+I13+K13+M13+O13+Q13+S13+U13+W13+Y13+AA13+AC13+AE13+AG13</f>
        <v>80</v>
      </c>
      <c r="AJ13">
        <f>(COUNTA(C13:AH13))/2</f>
        <v>11</v>
      </c>
      <c r="AK13">
        <f>COUNTIF(C13:AH13, "no")</f>
        <v>0</v>
      </c>
      <c r="AL13" s="2">
        <f>AI13/(AJ13-AK13)</f>
        <v>7.2727272727272725</v>
      </c>
      <c r="AM13">
        <f>MAX(C13:AG13)</f>
        <v>21</v>
      </c>
    </row>
    <row r="14" spans="1:39">
      <c r="A14" t="s">
        <v>245</v>
      </c>
      <c r="B14" t="s">
        <v>239</v>
      </c>
      <c r="C14">
        <v>0</v>
      </c>
      <c r="D14" t="s">
        <v>197</v>
      </c>
      <c r="I14">
        <v>14</v>
      </c>
      <c r="J14" t="s">
        <v>182</v>
      </c>
      <c r="K14">
        <v>4</v>
      </c>
      <c r="L14" t="s">
        <v>182</v>
      </c>
      <c r="M14">
        <v>24</v>
      </c>
      <c r="N14" t="s">
        <v>179</v>
      </c>
      <c r="O14">
        <v>1</v>
      </c>
      <c r="P14" t="s">
        <v>50</v>
      </c>
      <c r="S14">
        <v>5</v>
      </c>
      <c r="T14" t="s">
        <v>74</v>
      </c>
      <c r="U14">
        <v>2</v>
      </c>
      <c r="V14" t="s">
        <v>165</v>
      </c>
      <c r="AA14">
        <v>4</v>
      </c>
      <c r="AB14" t="s">
        <v>70</v>
      </c>
      <c r="AC14">
        <v>1</v>
      </c>
      <c r="AD14" t="s">
        <v>157</v>
      </c>
      <c r="AG14">
        <v>21</v>
      </c>
      <c r="AH14" t="s">
        <v>42</v>
      </c>
      <c r="AI14">
        <f>C14+E14+G14+I14+K14+M14+O14+Q14+S14+U14+W14+Y14+AA14+AC14+AE14+AG14</f>
        <v>76</v>
      </c>
      <c r="AJ14">
        <f>(COUNTA(C14:AH14))/2</f>
        <v>10</v>
      </c>
      <c r="AK14">
        <f>COUNTIF(C14:AH14, "no")</f>
        <v>2</v>
      </c>
      <c r="AL14" s="2">
        <f>AI14/(AJ14-AK14)</f>
        <v>9.5</v>
      </c>
      <c r="AM14">
        <f>MAX(C14:AG14)</f>
        <v>24</v>
      </c>
    </row>
    <row r="15" spans="1:39">
      <c r="A15" t="s">
        <v>103</v>
      </c>
      <c r="B15" t="s">
        <v>144</v>
      </c>
      <c r="C15">
        <v>4</v>
      </c>
      <c r="D15" t="s">
        <v>196</v>
      </c>
      <c r="I15">
        <v>14</v>
      </c>
      <c r="J15" t="s">
        <v>178</v>
      </c>
      <c r="M15">
        <v>15</v>
      </c>
      <c r="N15" t="s">
        <v>170</v>
      </c>
      <c r="Q15">
        <v>31</v>
      </c>
      <c r="R15" t="s">
        <v>179</v>
      </c>
      <c r="S15">
        <v>5</v>
      </c>
      <c r="T15" t="s">
        <v>150</v>
      </c>
      <c r="AI15">
        <f>C15+E15+G15+I15+K15+M15+O15+Q15+S15+U15+W15+Y15+AA15+AC15+AE15+AG15</f>
        <v>69</v>
      </c>
      <c r="AJ15">
        <f>(COUNTA(C15:AH15))/2</f>
        <v>5</v>
      </c>
      <c r="AK15">
        <f>COUNTIF(C15:AH15, "no")</f>
        <v>1</v>
      </c>
      <c r="AL15" s="2">
        <f>AI15/(AJ15-AK15)</f>
        <v>17.25</v>
      </c>
      <c r="AM15">
        <f>MAX(C15:AG15)</f>
        <v>31</v>
      </c>
    </row>
    <row r="16" spans="1:39">
      <c r="A16" t="s">
        <v>101</v>
      </c>
      <c r="B16" t="s">
        <v>144</v>
      </c>
      <c r="C16">
        <v>0</v>
      </c>
      <c r="D16" t="s">
        <v>33</v>
      </c>
      <c r="G16">
        <v>15</v>
      </c>
      <c r="H16" t="s">
        <v>201</v>
      </c>
      <c r="M16">
        <v>9</v>
      </c>
      <c r="N16" t="s">
        <v>178</v>
      </c>
      <c r="O16">
        <v>10</v>
      </c>
      <c r="P16" t="s">
        <v>178</v>
      </c>
      <c r="Q16">
        <v>4</v>
      </c>
      <c r="R16" t="s">
        <v>54</v>
      </c>
      <c r="Y16">
        <v>7</v>
      </c>
      <c r="Z16" t="s">
        <v>225</v>
      </c>
      <c r="AA16">
        <v>2</v>
      </c>
      <c r="AB16" t="s">
        <v>233</v>
      </c>
      <c r="AE16">
        <v>2</v>
      </c>
      <c r="AF16" t="s">
        <v>190</v>
      </c>
      <c r="AI16">
        <f>C16+E16+G16+I16+K16+M16+O16+Q16+S16+U16+W16+Y16+AA16+AC16+AE16+AG16</f>
        <v>49</v>
      </c>
      <c r="AJ16">
        <f>(COUNTA(C16:AH16))/2</f>
        <v>8</v>
      </c>
      <c r="AK16">
        <f>COUNTIF(C16:AH16, "no")</f>
        <v>0</v>
      </c>
      <c r="AL16" s="2">
        <f>AI16/(AJ16-AK16)</f>
        <v>6.125</v>
      </c>
      <c r="AM16">
        <f>MAX(C16:AG16)</f>
        <v>15</v>
      </c>
    </row>
    <row r="17" spans="1:39">
      <c r="A17" t="s">
        <v>105</v>
      </c>
      <c r="B17" t="s">
        <v>144</v>
      </c>
      <c r="C17">
        <v>9</v>
      </c>
      <c r="D17" t="s">
        <v>35</v>
      </c>
      <c r="E17">
        <v>3</v>
      </c>
      <c r="F17" t="s">
        <v>197</v>
      </c>
      <c r="G17">
        <v>0</v>
      </c>
      <c r="H17" t="s">
        <v>32</v>
      </c>
      <c r="Q17">
        <v>0</v>
      </c>
      <c r="R17" t="s">
        <v>63</v>
      </c>
      <c r="U17">
        <v>3</v>
      </c>
      <c r="V17" t="s">
        <v>146</v>
      </c>
      <c r="Y17">
        <v>17</v>
      </c>
      <c r="Z17" t="s">
        <v>257</v>
      </c>
      <c r="AA17">
        <v>14</v>
      </c>
      <c r="AB17" t="s">
        <v>232</v>
      </c>
      <c r="AE17">
        <v>2</v>
      </c>
      <c r="AF17" t="s">
        <v>192</v>
      </c>
      <c r="AI17">
        <f>C17+E17+G17+I17+K17+M17+O17+Q17+S17+U17+W17+Y17+AA17+AC17+AE17+AG17</f>
        <v>48</v>
      </c>
      <c r="AJ17">
        <f>(COUNTA(C17:AH17))/2</f>
        <v>8</v>
      </c>
      <c r="AK17">
        <f>COUNTIF(C17:AH17, "no")</f>
        <v>2</v>
      </c>
      <c r="AL17" s="2">
        <f>AI17/(AJ17-AK17)</f>
        <v>8</v>
      </c>
      <c r="AM17">
        <f>MAX(C17:AG17)</f>
        <v>17</v>
      </c>
    </row>
    <row r="18" spans="1:39">
      <c r="A18" t="s">
        <v>241</v>
      </c>
      <c r="B18" t="s">
        <v>239</v>
      </c>
      <c r="C18">
        <v>4</v>
      </c>
      <c r="D18" t="s">
        <v>202</v>
      </c>
      <c r="I18">
        <v>19</v>
      </c>
      <c r="J18" t="s">
        <v>154</v>
      </c>
      <c r="K18">
        <v>0</v>
      </c>
      <c r="L18" t="s">
        <v>172</v>
      </c>
      <c r="M18">
        <v>7</v>
      </c>
      <c r="N18" t="s">
        <v>170</v>
      </c>
      <c r="O18">
        <v>5</v>
      </c>
      <c r="P18" t="s">
        <v>173</v>
      </c>
      <c r="U18">
        <v>4</v>
      </c>
      <c r="V18" t="s">
        <v>163</v>
      </c>
      <c r="W18">
        <v>3</v>
      </c>
      <c r="X18" t="s">
        <v>223</v>
      </c>
      <c r="AA18">
        <v>2</v>
      </c>
      <c r="AB18" t="s">
        <v>70</v>
      </c>
      <c r="AC18">
        <v>2</v>
      </c>
      <c r="AD18" t="s">
        <v>123</v>
      </c>
      <c r="AI18">
        <f>C18+E18+G18+I18+K18+M18+O18+Q18+S18+U18+W18+Y18+AA18+AC18+AE18+AG18</f>
        <v>46</v>
      </c>
      <c r="AJ18">
        <f>(COUNTA(C18:AH18))/2</f>
        <v>9</v>
      </c>
      <c r="AK18">
        <f>COUNTIF(C18:AH18, "no")</f>
        <v>0</v>
      </c>
      <c r="AL18" s="2">
        <f>AI18/(AJ18-AK18)</f>
        <v>5.1111111111111107</v>
      </c>
      <c r="AM18">
        <f>MAX(C18:AG18)</f>
        <v>19</v>
      </c>
    </row>
    <row r="19" spans="1:39">
      <c r="A19" t="s">
        <v>254</v>
      </c>
      <c r="B19" t="s">
        <v>239</v>
      </c>
      <c r="E19">
        <v>32</v>
      </c>
      <c r="F19" t="s">
        <v>198</v>
      </c>
      <c r="U19">
        <v>10</v>
      </c>
      <c r="V19" t="s">
        <v>164</v>
      </c>
      <c r="W19">
        <v>3</v>
      </c>
      <c r="X19" t="s">
        <v>222</v>
      </c>
      <c r="AI19">
        <f>C19+E19+G19+I19+K19+M19+O19+Q19+S19+U19+W19+Y19+AA19+AC19+AE19+AG19</f>
        <v>45</v>
      </c>
      <c r="AJ19">
        <f>(COUNTA(C19:AH19))/2</f>
        <v>3</v>
      </c>
      <c r="AK19">
        <f>COUNTIF(C19:AH19, "no")</f>
        <v>1</v>
      </c>
      <c r="AL19" s="2">
        <f>AI19/(AJ19-AK19)</f>
        <v>22.5</v>
      </c>
      <c r="AM19">
        <f>MAX(C19:AG19)</f>
        <v>32</v>
      </c>
    </row>
    <row r="20" spans="1:39">
      <c r="A20" t="s">
        <v>18</v>
      </c>
      <c r="B20" t="s">
        <v>255</v>
      </c>
      <c r="E20">
        <v>4</v>
      </c>
      <c r="F20" t="s">
        <v>198</v>
      </c>
      <c r="Q20">
        <v>0</v>
      </c>
      <c r="R20" t="s">
        <v>154</v>
      </c>
      <c r="S20">
        <v>22</v>
      </c>
      <c r="T20" t="s">
        <v>263</v>
      </c>
      <c r="W20">
        <v>0</v>
      </c>
      <c r="X20" t="s">
        <v>229</v>
      </c>
      <c r="Y20">
        <v>0</v>
      </c>
      <c r="Z20" t="s">
        <v>222</v>
      </c>
      <c r="AC20">
        <v>12</v>
      </c>
      <c r="AD20" t="s">
        <v>117</v>
      </c>
      <c r="AG20">
        <v>7</v>
      </c>
      <c r="AH20" t="s">
        <v>42</v>
      </c>
      <c r="AI20">
        <f>C20+E20+G20+I20+K20+M20+O20+Q20+S20+U20+W20+Y20+AA20+AC20+AE20+AG20</f>
        <v>45</v>
      </c>
      <c r="AJ20">
        <f>(COUNTA(C20:AH20))/2</f>
        <v>7</v>
      </c>
      <c r="AK20">
        <f>COUNTIF(C20:AH20, "no")</f>
        <v>3</v>
      </c>
      <c r="AL20" s="2">
        <f>AI20/(AJ20-AK20)</f>
        <v>11.25</v>
      </c>
      <c r="AM20">
        <f>MAX(C20:AG20)</f>
        <v>22</v>
      </c>
    </row>
    <row r="21" spans="1:39">
      <c r="A21" t="s">
        <v>248</v>
      </c>
      <c r="B21" t="s">
        <v>239</v>
      </c>
      <c r="C21">
        <v>2</v>
      </c>
      <c r="D21" t="s">
        <v>33</v>
      </c>
      <c r="K21">
        <v>4</v>
      </c>
      <c r="L21" t="s">
        <v>178</v>
      </c>
      <c r="M21">
        <v>2</v>
      </c>
      <c r="N21" t="s">
        <v>154</v>
      </c>
      <c r="W21">
        <v>23</v>
      </c>
      <c r="X21" t="s">
        <v>224</v>
      </c>
      <c r="AA21">
        <v>2</v>
      </c>
      <c r="AB21" t="s">
        <v>233</v>
      </c>
      <c r="AG21">
        <v>5</v>
      </c>
      <c r="AH21" t="s">
        <v>37</v>
      </c>
      <c r="AI21">
        <f>C21+E21+G21+I21+K21+M21+O21+Q21+S21+U21+W21+Y21+AA21+AC21+AE21+AG21</f>
        <v>38</v>
      </c>
      <c r="AJ21">
        <f>(COUNTA(C21:AH21))/2</f>
        <v>6</v>
      </c>
      <c r="AK21">
        <f>COUNTIF(C21:AH21, "no")</f>
        <v>0</v>
      </c>
      <c r="AL21" s="2">
        <f>AI21/(AJ21-AK21)</f>
        <v>6.333333333333333</v>
      </c>
      <c r="AM21">
        <f>MAX(C21:AG21)</f>
        <v>23</v>
      </c>
    </row>
    <row r="22" spans="1:39">
      <c r="A22" t="s">
        <v>112</v>
      </c>
      <c r="B22" t="s">
        <v>144</v>
      </c>
      <c r="C22">
        <v>6</v>
      </c>
      <c r="D22" t="s">
        <v>196</v>
      </c>
      <c r="E22">
        <v>5</v>
      </c>
      <c r="F22" t="s">
        <v>197</v>
      </c>
      <c r="G22">
        <v>7</v>
      </c>
      <c r="H22" t="s">
        <v>33</v>
      </c>
      <c r="AA22">
        <v>2</v>
      </c>
      <c r="AB22" t="s">
        <v>236</v>
      </c>
      <c r="AE22">
        <v>14</v>
      </c>
      <c r="AF22" t="s">
        <v>116</v>
      </c>
      <c r="AI22">
        <f>C22+E22+G22+I22+K22+M22+O22+Q22+S22+U22+W22+Y22+AA22+AC22+AE22+AG22</f>
        <v>34</v>
      </c>
      <c r="AJ22">
        <f>(COUNTA(C22:AH22))/2</f>
        <v>5</v>
      </c>
      <c r="AK22">
        <f>COUNTIF(C22:AH22, "no")</f>
        <v>1</v>
      </c>
      <c r="AL22" s="2">
        <f>AI22/(AJ22-AK22)</f>
        <v>8.5</v>
      </c>
      <c r="AM22">
        <f>MAX(C22:AG22)</f>
        <v>14</v>
      </c>
    </row>
    <row r="23" spans="1:39">
      <c r="A23" t="s">
        <v>106</v>
      </c>
      <c r="B23" t="s">
        <v>144</v>
      </c>
      <c r="I23">
        <v>8</v>
      </c>
      <c r="J23" t="s">
        <v>154</v>
      </c>
      <c r="M23">
        <v>25</v>
      </c>
      <c r="N23" t="s">
        <v>170</v>
      </c>
      <c r="AI23">
        <f>C23+E23+G23+I23+K23+M23+O23+Q23+S23+U23+W23+Y23+AA23+AC23+AE23+AG23</f>
        <v>33</v>
      </c>
      <c r="AJ23">
        <f>(COUNTA(C23:AH23))/2</f>
        <v>2</v>
      </c>
      <c r="AK23">
        <f>COUNTIF(C23:AH23, "no")</f>
        <v>0</v>
      </c>
      <c r="AL23" s="2">
        <f>AI23/(AJ23-AK23)</f>
        <v>16.5</v>
      </c>
      <c r="AM23">
        <f>MAX(C23:AG23)</f>
        <v>25</v>
      </c>
    </row>
    <row r="24" spans="1:39">
      <c r="A24" t="s">
        <v>247</v>
      </c>
      <c r="B24" t="s">
        <v>239</v>
      </c>
      <c r="C24">
        <v>7</v>
      </c>
      <c r="D24" t="s">
        <v>197</v>
      </c>
      <c r="I24">
        <v>7</v>
      </c>
      <c r="J24" t="s">
        <v>154</v>
      </c>
      <c r="M24">
        <v>2</v>
      </c>
      <c r="N24" t="s">
        <v>50</v>
      </c>
      <c r="AE24">
        <v>15</v>
      </c>
      <c r="AF24" t="s">
        <v>188</v>
      </c>
      <c r="AI24">
        <f>C24+E24+G24+I24+K24+M24+O24+Q24+S24+U24+W24+Y24+AA24+AC24+AE24+AG24</f>
        <v>31</v>
      </c>
      <c r="AJ24">
        <f>(COUNTA(C24:AH24))/2</f>
        <v>4</v>
      </c>
      <c r="AK24">
        <f>COUNTIF(C24:AH24, "no")</f>
        <v>0</v>
      </c>
      <c r="AL24" s="2">
        <f>AI24/(AJ24-AK24)</f>
        <v>7.75</v>
      </c>
      <c r="AM24">
        <f>MAX(C24:AG24)</f>
        <v>15</v>
      </c>
    </row>
    <row r="25" spans="1:39">
      <c r="A25" t="s">
        <v>109</v>
      </c>
      <c r="B25" t="s">
        <v>144</v>
      </c>
      <c r="C25">
        <v>7</v>
      </c>
      <c r="D25" t="s">
        <v>197</v>
      </c>
      <c r="E25">
        <v>5</v>
      </c>
      <c r="F25" t="s">
        <v>201</v>
      </c>
      <c r="G25">
        <v>0</v>
      </c>
      <c r="H25" t="s">
        <v>35</v>
      </c>
      <c r="U25">
        <v>10</v>
      </c>
      <c r="V25" t="s">
        <v>164</v>
      </c>
      <c r="Y25">
        <v>1</v>
      </c>
      <c r="Z25" t="s">
        <v>226</v>
      </c>
      <c r="AA25">
        <v>0</v>
      </c>
      <c r="AB25" t="s">
        <v>70</v>
      </c>
      <c r="AE25">
        <v>8</v>
      </c>
      <c r="AF25" t="s">
        <v>189</v>
      </c>
      <c r="AI25">
        <f>C25+E25+G25+I25+K25+M25+O25+Q25+S25+U25+W25+Y25+AA25+AC25+AE25+AG25</f>
        <v>31</v>
      </c>
      <c r="AJ25">
        <f>(COUNTA(C25:AH25))/2</f>
        <v>7</v>
      </c>
      <c r="AK25">
        <f>COUNTIF(C25:AH25, "no")</f>
        <v>1</v>
      </c>
      <c r="AL25" s="2">
        <f>AI25/(AJ25-AK25)</f>
        <v>5.166666666666667</v>
      </c>
      <c r="AM25">
        <f>MAX(C25:AG25)</f>
        <v>10</v>
      </c>
    </row>
    <row r="26" spans="1:39">
      <c r="A26" t="s">
        <v>121</v>
      </c>
      <c r="B26" t="s">
        <v>255</v>
      </c>
      <c r="AC26">
        <v>27</v>
      </c>
      <c r="AD26" t="s">
        <v>116</v>
      </c>
      <c r="AI26">
        <f>C26+E26+G26+I26+K26+M26+O26+Q26+S26+U26+W26+Y26+AA26+AC26+AE26+AG26</f>
        <v>27</v>
      </c>
      <c r="AJ26">
        <f>(COUNTA(C26:AH26))/2</f>
        <v>1</v>
      </c>
      <c r="AK26">
        <f>COUNTIF(C26:AH26, "no")</f>
        <v>0</v>
      </c>
      <c r="AL26" s="2">
        <f>AI26/(AJ26-AK26)</f>
        <v>27</v>
      </c>
      <c r="AM26">
        <f>MAX(C26:AG26)</f>
        <v>27</v>
      </c>
    </row>
    <row r="27" spans="1:39">
      <c r="A27" t="s">
        <v>137</v>
      </c>
      <c r="B27" t="s">
        <v>255</v>
      </c>
      <c r="I27">
        <v>0</v>
      </c>
      <c r="J27" t="s">
        <v>180</v>
      </c>
      <c r="K27">
        <v>0</v>
      </c>
      <c r="L27" t="s">
        <v>179</v>
      </c>
      <c r="Q27">
        <v>1</v>
      </c>
      <c r="R27" t="s">
        <v>178</v>
      </c>
      <c r="S27">
        <v>19</v>
      </c>
      <c r="T27" t="s">
        <v>262</v>
      </c>
      <c r="AC27">
        <v>2</v>
      </c>
      <c r="AD27" t="s">
        <v>123</v>
      </c>
      <c r="AI27">
        <f>C27+E27+G27+I27+K27+M27+O27+Q27+S27+U27+W27+Y27+AA27+AC27+AE27+AG27</f>
        <v>22</v>
      </c>
      <c r="AJ27">
        <f>(COUNTA(C27:AH27))/2</f>
        <v>5</v>
      </c>
      <c r="AK27">
        <f>COUNTIF(C27:AH27, "no")</f>
        <v>2</v>
      </c>
      <c r="AL27" s="2">
        <f>AI27/(AJ27-AK27)</f>
        <v>7.333333333333333</v>
      </c>
      <c r="AM27">
        <f>MAX(C27:AG27)</f>
        <v>19</v>
      </c>
    </row>
    <row r="28" spans="1:39">
      <c r="A28" t="s">
        <v>108</v>
      </c>
      <c r="B28" t="s">
        <v>144</v>
      </c>
      <c r="C28">
        <v>9</v>
      </c>
      <c r="D28" t="s">
        <v>34</v>
      </c>
      <c r="E28">
        <v>0</v>
      </c>
      <c r="F28" t="s">
        <v>35</v>
      </c>
      <c r="G28">
        <v>12</v>
      </c>
      <c r="H28" t="s">
        <v>138</v>
      </c>
      <c r="U28">
        <v>0</v>
      </c>
      <c r="V28" t="s">
        <v>151</v>
      </c>
      <c r="AI28">
        <f>C28+E28+G28+I28+K28+M28+O28+Q28+S28+U28+W28+Y28+AA28+AC28+AE28+AG28</f>
        <v>21</v>
      </c>
      <c r="AJ28">
        <f>(COUNTA(C28:AH28))/2</f>
        <v>4</v>
      </c>
      <c r="AK28">
        <f>COUNTIF(C28:AH28, "no")</f>
        <v>0</v>
      </c>
      <c r="AL28" s="2">
        <f>AI28/(AJ28-AK28)</f>
        <v>5.25</v>
      </c>
      <c r="AM28">
        <f>MAX(C28:AG28)</f>
        <v>12</v>
      </c>
    </row>
    <row r="29" spans="1:39">
      <c r="A29" t="s">
        <v>243</v>
      </c>
      <c r="B29" t="s">
        <v>239</v>
      </c>
      <c r="C29">
        <v>3</v>
      </c>
      <c r="D29" t="s">
        <v>201</v>
      </c>
      <c r="I29">
        <v>6</v>
      </c>
      <c r="J29" t="s">
        <v>179</v>
      </c>
      <c r="K29">
        <v>2</v>
      </c>
      <c r="L29" t="s">
        <v>154</v>
      </c>
      <c r="O29">
        <v>10</v>
      </c>
      <c r="P29" t="s">
        <v>178</v>
      </c>
      <c r="AI29">
        <f>C29+E29+G29+I29+K29+M29+O29+Q29+S29+U29+W29+Y29+AA29+AC29+AE29+AG29</f>
        <v>21</v>
      </c>
      <c r="AJ29">
        <f>(COUNTA(C29:AH29))/2</f>
        <v>4</v>
      </c>
      <c r="AK29">
        <f>COUNTIF(C29:AH29, "no")</f>
        <v>1</v>
      </c>
      <c r="AL29" s="2">
        <f>AI29/(AJ29-AK29)</f>
        <v>7</v>
      </c>
      <c r="AM29">
        <f>MAX(C29:AG29)</f>
        <v>10</v>
      </c>
    </row>
    <row r="30" spans="1:39">
      <c r="A30" t="s">
        <v>167</v>
      </c>
      <c r="B30" t="s">
        <v>144</v>
      </c>
      <c r="U30">
        <v>0</v>
      </c>
      <c r="V30" t="s">
        <v>164</v>
      </c>
      <c r="AE30">
        <v>20</v>
      </c>
      <c r="AF30" t="s">
        <v>191</v>
      </c>
      <c r="AG30">
        <v>1</v>
      </c>
      <c r="AH30" t="s">
        <v>41</v>
      </c>
      <c r="AI30">
        <f>C30+E30+G30+I30+K30+M30+O30+Q30+S30+U30+W30+Y30+AA30+AC30+AE30+AG30</f>
        <v>21</v>
      </c>
      <c r="AJ30">
        <f>(COUNTA(C30:AH30))/2</f>
        <v>3</v>
      </c>
      <c r="AK30">
        <f>COUNTIF(C30:AH30, "no")</f>
        <v>0</v>
      </c>
      <c r="AL30" s="2">
        <f>AI30/(AJ30-AK30)</f>
        <v>7</v>
      </c>
      <c r="AM30">
        <f>MAX(C30:AG30)</f>
        <v>20</v>
      </c>
    </row>
    <row r="31" spans="1:39">
      <c r="A31" t="s">
        <v>131</v>
      </c>
      <c r="B31" t="s">
        <v>255</v>
      </c>
      <c r="E31">
        <v>7</v>
      </c>
      <c r="F31" t="s">
        <v>35</v>
      </c>
      <c r="G31">
        <v>4</v>
      </c>
      <c r="H31" t="s">
        <v>35</v>
      </c>
      <c r="K31">
        <v>6</v>
      </c>
      <c r="L31" t="s">
        <v>179</v>
      </c>
      <c r="AG31">
        <v>4</v>
      </c>
      <c r="AH31" t="s">
        <v>41</v>
      </c>
      <c r="AI31">
        <f>C31+E31+G31+I31+K31+M31+O31+Q31+S31+U31+W31+Y31+AA31+AC31+AE31+AG31</f>
        <v>21</v>
      </c>
      <c r="AJ31">
        <f>(COUNTA(C31:AH31))/2</f>
        <v>4</v>
      </c>
      <c r="AK31">
        <f>COUNTIF(C31:AH31, "no")</f>
        <v>1</v>
      </c>
      <c r="AL31" s="2">
        <f>AI31/(AJ31-AK31)</f>
        <v>7</v>
      </c>
      <c r="AM31">
        <f>MAX(C31:AG31)</f>
        <v>7</v>
      </c>
    </row>
    <row r="32" spans="1:39">
      <c r="A32" t="s">
        <v>45</v>
      </c>
      <c r="B32" t="s">
        <v>239</v>
      </c>
      <c r="AC32">
        <v>2</v>
      </c>
      <c r="AD32" t="s">
        <v>116</v>
      </c>
      <c r="AG32">
        <v>18</v>
      </c>
      <c r="AH32" t="s">
        <v>44</v>
      </c>
      <c r="AI32">
        <f>C32+E32+G32+I32+K32+M32+O32+Q32+S32+U32+W32+Y32+AA32+AC32+AE32+AG32</f>
        <v>20</v>
      </c>
      <c r="AJ32">
        <f>(COUNTA(C32:AH32))/2</f>
        <v>2</v>
      </c>
      <c r="AK32">
        <f>COUNTIF(C32:AH32, "no")</f>
        <v>0</v>
      </c>
      <c r="AL32" s="2">
        <f>AI32/(AJ32-AK32)</f>
        <v>10</v>
      </c>
      <c r="AM32">
        <f>MAX(C32:AG32)</f>
        <v>18</v>
      </c>
    </row>
    <row r="33" spans="1:39">
      <c r="A33" t="s">
        <v>265</v>
      </c>
      <c r="B33" t="s">
        <v>239</v>
      </c>
      <c r="S33">
        <v>8</v>
      </c>
      <c r="T33" t="s">
        <v>266</v>
      </c>
      <c r="W33">
        <v>0</v>
      </c>
      <c r="X33" t="s">
        <v>223</v>
      </c>
      <c r="AA33">
        <v>12</v>
      </c>
      <c r="AB33" t="s">
        <v>232</v>
      </c>
      <c r="AI33">
        <f>C33+E33+G33+I33+K33+M33+O33+Q33+S33+U33+W33+Y33+AA33+AC33+AE33+AG33</f>
        <v>20</v>
      </c>
      <c r="AJ33">
        <f>(COUNTA(C33:AH33))/2</f>
        <v>3</v>
      </c>
      <c r="AK33">
        <f>COUNTIF(C33:AH33, "no")</f>
        <v>0</v>
      </c>
      <c r="AL33" s="2">
        <f>AI33/(AJ33-AK33)</f>
        <v>6.666666666666667</v>
      </c>
      <c r="AM33">
        <f>MAX(C33:AG33)</f>
        <v>12</v>
      </c>
    </row>
    <row r="34" spans="1:39">
      <c r="A34" t="s">
        <v>130</v>
      </c>
      <c r="B34" t="s">
        <v>255</v>
      </c>
      <c r="E34">
        <v>7</v>
      </c>
      <c r="F34" t="s">
        <v>197</v>
      </c>
      <c r="G34">
        <v>11</v>
      </c>
      <c r="H34" t="s">
        <v>198</v>
      </c>
      <c r="I34">
        <v>1</v>
      </c>
      <c r="J34" t="s">
        <v>177</v>
      </c>
      <c r="K34">
        <v>0</v>
      </c>
      <c r="L34" t="s">
        <v>176</v>
      </c>
      <c r="AI34">
        <f>C34+E34+G34+I34+K34+M34+O34+Q34+S34+U34+W34+Y34+AA34+AC34+AE34+AG34</f>
        <v>19</v>
      </c>
      <c r="AJ34">
        <f>(COUNTA(C34:AH34))/2</f>
        <v>4</v>
      </c>
      <c r="AK34">
        <f>COUNTIF(C34:AH34, "no")</f>
        <v>1</v>
      </c>
      <c r="AL34" s="2">
        <f>AI34/(AJ34-AK34)</f>
        <v>6.333333333333333</v>
      </c>
      <c r="AM34">
        <f>MAX(C34:AG34)</f>
        <v>11</v>
      </c>
    </row>
    <row r="35" spans="1:39">
      <c r="A35" t="s">
        <v>67</v>
      </c>
      <c r="B35" t="s">
        <v>144</v>
      </c>
      <c r="G35">
        <v>17</v>
      </c>
      <c r="H35" t="s">
        <v>197</v>
      </c>
      <c r="U35">
        <v>0</v>
      </c>
      <c r="V35" t="s">
        <v>165</v>
      </c>
      <c r="AA35">
        <v>0</v>
      </c>
      <c r="AB35" t="s">
        <v>232</v>
      </c>
      <c r="AE35">
        <v>0</v>
      </c>
      <c r="AF35" t="s">
        <v>116</v>
      </c>
      <c r="AI35">
        <f>C35+E35+G35+I35+K35+M35+O35+Q35+S35+U35+W35+Y35+AA35+AC35+AE35+AG35</f>
        <v>17</v>
      </c>
      <c r="AJ35">
        <f>(COUNTA(C35:AH35))/2</f>
        <v>4</v>
      </c>
      <c r="AK35">
        <f>COUNTIF(C35:AH35, "no")</f>
        <v>0</v>
      </c>
      <c r="AL35" s="2">
        <f>AI35/(AJ35-AK35)</f>
        <v>4.25</v>
      </c>
      <c r="AM35">
        <f>MAX(C35:AG35)</f>
        <v>17</v>
      </c>
    </row>
    <row r="36" spans="1:39">
      <c r="A36" t="s">
        <v>73</v>
      </c>
      <c r="B36" t="s">
        <v>255</v>
      </c>
      <c r="W36">
        <v>16</v>
      </c>
      <c r="X36" t="s">
        <v>228</v>
      </c>
      <c r="AI36">
        <f>C36+E36+G36+I36+K36+M36+O36+Q36+S36+U36+W36+Y36+AA36+AC36+AE36+AG36</f>
        <v>16</v>
      </c>
      <c r="AJ36">
        <f>(COUNTA(C36:AH36))/2</f>
        <v>1</v>
      </c>
      <c r="AK36">
        <f>COUNTIF(C36:AH36, "no")</f>
        <v>0</v>
      </c>
      <c r="AL36" s="2">
        <f>AI36/(AJ36-AK36)</f>
        <v>16</v>
      </c>
      <c r="AM36">
        <f>MAX(C36:AG36)</f>
        <v>16</v>
      </c>
    </row>
    <row r="37" spans="1:39">
      <c r="A37" t="s">
        <v>244</v>
      </c>
      <c r="B37" t="s">
        <v>239</v>
      </c>
      <c r="E37">
        <v>0</v>
      </c>
      <c r="F37" t="s">
        <v>202</v>
      </c>
      <c r="I37">
        <v>4</v>
      </c>
      <c r="J37" t="s">
        <v>179</v>
      </c>
      <c r="O37">
        <v>8</v>
      </c>
      <c r="P37" t="s">
        <v>179</v>
      </c>
      <c r="S37">
        <v>0</v>
      </c>
      <c r="T37" t="s">
        <v>264</v>
      </c>
      <c r="U37">
        <v>0</v>
      </c>
      <c r="V37" t="s">
        <v>166</v>
      </c>
      <c r="W37">
        <v>1</v>
      </c>
      <c r="X37" t="s">
        <v>226</v>
      </c>
      <c r="AA37">
        <v>2</v>
      </c>
      <c r="AB37" t="s">
        <v>234</v>
      </c>
      <c r="AC37">
        <v>1</v>
      </c>
      <c r="AD37" t="s">
        <v>158</v>
      </c>
      <c r="AI37">
        <f>C37+E37+G37+I37+K37+M37+O37+Q37+S37+U37+W37+Y37+AA37+AC37+AE37+AG37</f>
        <v>16</v>
      </c>
      <c r="AJ37">
        <f>(COUNTA(C37:AH37))/2</f>
        <v>8</v>
      </c>
      <c r="AK37">
        <f>COUNTIF(C37:AH37, "no")</f>
        <v>4</v>
      </c>
      <c r="AL37" s="2">
        <f>AI37/(AJ37-AK37)</f>
        <v>4</v>
      </c>
      <c r="AM37">
        <f>MAX(C37:AG37)</f>
        <v>8</v>
      </c>
    </row>
    <row r="38" spans="1:39">
      <c r="A38" t="s">
        <v>110</v>
      </c>
      <c r="B38" t="s">
        <v>144</v>
      </c>
      <c r="C38">
        <v>6</v>
      </c>
      <c r="D38" t="s">
        <v>196</v>
      </c>
      <c r="E38">
        <v>0</v>
      </c>
      <c r="F38" t="s">
        <v>138</v>
      </c>
      <c r="G38">
        <v>2</v>
      </c>
      <c r="H38" t="s">
        <v>197</v>
      </c>
      <c r="U38">
        <v>6</v>
      </c>
      <c r="V38" t="s">
        <v>163</v>
      </c>
      <c r="AA38">
        <v>0</v>
      </c>
      <c r="AB38" t="s">
        <v>234</v>
      </c>
      <c r="AI38">
        <f>C38+E38+G38+I38+K38+M38+O38+Q38+S38+U38+W38+Y38+AA38+AC38+AE38+AG38</f>
        <v>14</v>
      </c>
      <c r="AJ38">
        <f>(COUNTA(C38:AH38))/2</f>
        <v>5</v>
      </c>
      <c r="AK38">
        <f>COUNTIF(C38:AH38, "no")</f>
        <v>1</v>
      </c>
      <c r="AL38" s="2">
        <f>AI38/(AJ38-AK38)</f>
        <v>3.5</v>
      </c>
      <c r="AM38">
        <f>MAX(C38:AG38)</f>
        <v>6</v>
      </c>
    </row>
    <row r="39" spans="1:39">
      <c r="A39" t="s">
        <v>249</v>
      </c>
      <c r="B39" t="s">
        <v>239</v>
      </c>
      <c r="I39">
        <v>3</v>
      </c>
      <c r="J39" t="s">
        <v>182</v>
      </c>
      <c r="M39">
        <v>9</v>
      </c>
      <c r="N39" t="s">
        <v>51</v>
      </c>
      <c r="AA39">
        <v>1</v>
      </c>
      <c r="AB39" t="s">
        <v>232</v>
      </c>
      <c r="AI39">
        <f>C39+E39+G39+I39+K39+M39+O39+Q39+S39+U39+W39+Y39+AA39+AC39+AE39+AG39</f>
        <v>13</v>
      </c>
      <c r="AJ39">
        <f>(COUNTA(C39:AH39))/2</f>
        <v>3</v>
      </c>
      <c r="AK39">
        <f>COUNTIF(C39:AH39, "no")</f>
        <v>0</v>
      </c>
      <c r="AL39" s="2">
        <f>AI39/(AJ39-AK39)</f>
        <v>4.333333333333333</v>
      </c>
      <c r="AM39">
        <f>MAX(C39:AG39)</f>
        <v>9</v>
      </c>
    </row>
    <row r="40" spans="1:39">
      <c r="A40" t="s">
        <v>62</v>
      </c>
      <c r="B40" t="s">
        <v>144</v>
      </c>
      <c r="Q40">
        <v>12</v>
      </c>
      <c r="R40" t="s">
        <v>170</v>
      </c>
      <c r="AI40">
        <f>C40+E40+G40+I40+K40+M40+O40+Q40+S40+U40+W40+Y40+AA40+AC40+AE40+AG40</f>
        <v>12</v>
      </c>
      <c r="AJ40">
        <f>(COUNTA(C40:AH40))/2</f>
        <v>1</v>
      </c>
      <c r="AK40">
        <f>COUNTIF(C40:AH40, "no")</f>
        <v>0</v>
      </c>
      <c r="AL40" s="2">
        <f>AI40/(AJ40-AK40)</f>
        <v>12</v>
      </c>
      <c r="AM40">
        <f>MAX(C40:AG40)</f>
        <v>12</v>
      </c>
    </row>
    <row r="41" spans="1:39">
      <c r="A41" t="s">
        <v>111</v>
      </c>
      <c r="B41" t="s">
        <v>144</v>
      </c>
      <c r="C41">
        <v>1</v>
      </c>
      <c r="D41" t="s">
        <v>33</v>
      </c>
      <c r="E41">
        <v>3</v>
      </c>
      <c r="F41" t="s">
        <v>198</v>
      </c>
      <c r="G41">
        <v>5</v>
      </c>
      <c r="H41" t="s">
        <v>33</v>
      </c>
      <c r="Q41">
        <v>0</v>
      </c>
      <c r="R41" t="s">
        <v>61</v>
      </c>
      <c r="AA41">
        <v>1</v>
      </c>
      <c r="AB41" t="s">
        <v>232</v>
      </c>
      <c r="AI41">
        <f>C41+E41+G41+I41+K41+M41+O41+Q41+S41+U41+W41+Y41+AA41+AC41+AE41+AG41</f>
        <v>10</v>
      </c>
      <c r="AJ41">
        <f>(COUNTA(C41:AH41))/2</f>
        <v>5</v>
      </c>
      <c r="AK41">
        <f>COUNTIF(C41:AH41, "no")</f>
        <v>1</v>
      </c>
      <c r="AL41" s="2">
        <f>AI41/(AJ41-AK41)</f>
        <v>2.5</v>
      </c>
      <c r="AM41">
        <f>MAX(C41:AG41)</f>
        <v>5</v>
      </c>
    </row>
    <row r="42" spans="1:39">
      <c r="A42" t="s">
        <v>246</v>
      </c>
      <c r="B42" t="s">
        <v>239</v>
      </c>
      <c r="K42">
        <v>3</v>
      </c>
      <c r="L42" t="s">
        <v>173</v>
      </c>
      <c r="O42">
        <v>7</v>
      </c>
      <c r="P42" t="s">
        <v>53</v>
      </c>
      <c r="AI42">
        <f>C42+E42+G42+I42+K42+M42+O42+Q42+S42+U42+W42+Y42+AA42+AC42+AE42+AG42</f>
        <v>10</v>
      </c>
      <c r="AJ42">
        <f>(COUNTA(C42:AH42))/2</f>
        <v>2</v>
      </c>
      <c r="AK42">
        <f>COUNTIF(C42:AH42, "no")</f>
        <v>1</v>
      </c>
      <c r="AL42" s="2">
        <f>AI42/(AJ42-AK42)</f>
        <v>10</v>
      </c>
      <c r="AM42">
        <f>MAX(C42:AG42)</f>
        <v>7</v>
      </c>
    </row>
    <row r="43" spans="1:39">
      <c r="A43" t="s">
        <v>107</v>
      </c>
      <c r="B43" t="s">
        <v>144</v>
      </c>
      <c r="C43">
        <v>1</v>
      </c>
      <c r="D43" t="s">
        <v>198</v>
      </c>
      <c r="E43">
        <v>7</v>
      </c>
      <c r="F43" t="s">
        <v>197</v>
      </c>
      <c r="M43">
        <v>1</v>
      </c>
      <c r="N43" t="s">
        <v>170</v>
      </c>
      <c r="AI43">
        <f>C43+E43+G43+I43+K43+M43+O43+Q43+S43+U43+W43+Y43+AA43+AC43+AE43+AG43</f>
        <v>9</v>
      </c>
      <c r="AJ43">
        <f>(COUNTA(C43:AH43))/2</f>
        <v>3</v>
      </c>
      <c r="AK43">
        <f>COUNTIF(C43:AH43, "no")</f>
        <v>1</v>
      </c>
      <c r="AL43" s="2">
        <f>AI43/(AJ43-AK43)</f>
        <v>4.5</v>
      </c>
      <c r="AM43">
        <f>MAX(C43:AG43)</f>
        <v>7</v>
      </c>
    </row>
    <row r="44" spans="1:39">
      <c r="A44" t="s">
        <v>251</v>
      </c>
      <c r="B44" t="s">
        <v>239</v>
      </c>
      <c r="I44">
        <v>3</v>
      </c>
      <c r="J44" t="s">
        <v>181</v>
      </c>
      <c r="K44">
        <v>0</v>
      </c>
      <c r="L44" t="s">
        <v>171</v>
      </c>
      <c r="AG44">
        <v>5</v>
      </c>
      <c r="AH44" t="s">
        <v>37</v>
      </c>
      <c r="AI44">
        <f>C44+E44+G44+I44+K44+M44+O44+Q44+S44+U44+W44+Y44+AA44+AC44+AE44+AG44</f>
        <v>8</v>
      </c>
      <c r="AJ44">
        <f>(COUNTA(C44:AH44))/2</f>
        <v>3</v>
      </c>
      <c r="AK44">
        <f>COUNTIF(C44:AH44, "no")</f>
        <v>0</v>
      </c>
      <c r="AL44" s="2">
        <f>AI44/(AJ44-AK44)</f>
        <v>2.6666666666666665</v>
      </c>
      <c r="AM44">
        <f>MAX(C44:AG44)</f>
        <v>5</v>
      </c>
    </row>
    <row r="45" spans="1:39">
      <c r="A45" t="s">
        <v>250</v>
      </c>
      <c r="B45" t="s">
        <v>239</v>
      </c>
      <c r="E45">
        <v>4</v>
      </c>
      <c r="F45" t="s">
        <v>134</v>
      </c>
      <c r="M45">
        <v>4</v>
      </c>
      <c r="N45" t="s">
        <v>179</v>
      </c>
      <c r="AI45">
        <f>C45+E45+G45+I45+K45+M45+O45+Q45+S45+U45+W45+Y45+AA45+AC45+AE45+AG45</f>
        <v>8</v>
      </c>
      <c r="AJ45">
        <f>(COUNTA(C45:AH45))/2</f>
        <v>2</v>
      </c>
      <c r="AK45">
        <f>COUNTIF(C45:AH45, "no")</f>
        <v>2</v>
      </c>
      <c r="AL45" s="2" t="e">
        <f>AI45/(AJ45-AK45)</f>
        <v>#DIV/0!</v>
      </c>
      <c r="AM45">
        <f>MAX(C45:AG45)</f>
        <v>4</v>
      </c>
    </row>
    <row r="46" spans="1:39">
      <c r="A46" t="s">
        <v>129</v>
      </c>
      <c r="B46" t="s">
        <v>255</v>
      </c>
      <c r="E46">
        <v>0</v>
      </c>
      <c r="F46" t="s">
        <v>197</v>
      </c>
      <c r="I46">
        <v>8</v>
      </c>
      <c r="J46" t="s">
        <v>179</v>
      </c>
      <c r="K46">
        <v>0</v>
      </c>
      <c r="L46" t="s">
        <v>154</v>
      </c>
      <c r="AI46">
        <f>C46+E46+G46+I46+K46+M46+O46+Q46+S46+U46+W46+Y46+AA46+AC46+AE46+AG46</f>
        <v>8</v>
      </c>
      <c r="AJ46">
        <f>(COUNTA(C46:AH46))/2</f>
        <v>3</v>
      </c>
      <c r="AK46">
        <f>COUNTIF(C46:AH46, "no")</f>
        <v>1</v>
      </c>
      <c r="AL46" s="2">
        <f>AI46/(AJ46-AK46)</f>
        <v>4</v>
      </c>
      <c r="AM46">
        <f>MAX(C46:AG46)</f>
        <v>8</v>
      </c>
    </row>
    <row r="47" spans="1:39">
      <c r="A47" t="s">
        <v>252</v>
      </c>
      <c r="B47" t="s">
        <v>239</v>
      </c>
      <c r="K47">
        <v>7</v>
      </c>
      <c r="L47" t="s">
        <v>174</v>
      </c>
      <c r="AI47">
        <f>C47+E47+G47+I47+K47+M47+O47+Q47+S47+U47+W47+Y47+AA47+AC47+AE47+AG47</f>
        <v>7</v>
      </c>
      <c r="AJ47">
        <f>(COUNTA(C47:AH47))/2</f>
        <v>1</v>
      </c>
      <c r="AK47">
        <f>COUNTIF(C47:AH47, "no")</f>
        <v>0</v>
      </c>
      <c r="AL47" s="2">
        <f>AI47/(AJ47-AK47)</f>
        <v>7</v>
      </c>
      <c r="AM47">
        <f>MAX(C47:AG47)</f>
        <v>7</v>
      </c>
    </row>
    <row r="48" spans="1:39">
      <c r="A48" t="s">
        <v>145</v>
      </c>
      <c r="B48" t="s">
        <v>239</v>
      </c>
      <c r="S48">
        <v>5</v>
      </c>
      <c r="T48" t="s">
        <v>146</v>
      </c>
      <c r="U48">
        <v>2</v>
      </c>
      <c r="V48" t="s">
        <v>223</v>
      </c>
      <c r="AI48">
        <f>C48+E48+G48+I48+K48+M48+O48+Q48+S48+U48+W48+Y48+AA48+AC48+AE48+AG48</f>
        <v>7</v>
      </c>
      <c r="AJ48">
        <f>(COUNTA(C48:AH48))/2</f>
        <v>2</v>
      </c>
      <c r="AK48">
        <f>COUNTIF(C48:AH48, "no")</f>
        <v>1</v>
      </c>
      <c r="AL48" s="2">
        <f>AI48/(AJ48-AK48)</f>
        <v>7</v>
      </c>
      <c r="AM48">
        <f>MAX(C48:AG48)</f>
        <v>5</v>
      </c>
    </row>
    <row r="49" spans="1:39">
      <c r="A49" t="s">
        <v>155</v>
      </c>
      <c r="B49" t="s">
        <v>239</v>
      </c>
      <c r="AC49">
        <v>7</v>
      </c>
      <c r="AD49" t="s">
        <v>116</v>
      </c>
      <c r="AI49">
        <f>C49+E49+G49+I49+K49+M49+O49+Q49+S49+U49+W49+Y49+AA49+AC49+AE49+AG49</f>
        <v>7</v>
      </c>
      <c r="AJ49">
        <f>(COUNTA(C49:AH49))/2</f>
        <v>1</v>
      </c>
      <c r="AK49">
        <f>COUNTIF(C49:AH49, "no")</f>
        <v>0</v>
      </c>
      <c r="AL49" s="2">
        <f>AI49/(AJ49-AK49)</f>
        <v>7</v>
      </c>
      <c r="AM49">
        <f>MAX(C49:AG49)</f>
        <v>7</v>
      </c>
    </row>
    <row r="50" spans="1:39">
      <c r="A50" t="s">
        <v>66</v>
      </c>
      <c r="B50" t="s">
        <v>255</v>
      </c>
      <c r="Q50">
        <v>3</v>
      </c>
      <c r="R50" t="s">
        <v>179</v>
      </c>
      <c r="S50">
        <v>2</v>
      </c>
      <c r="T50" t="s">
        <v>146</v>
      </c>
      <c r="W50">
        <v>0</v>
      </c>
      <c r="X50" t="s">
        <v>48</v>
      </c>
      <c r="Y50">
        <v>0</v>
      </c>
      <c r="Z50" t="s">
        <v>259</v>
      </c>
      <c r="AI50">
        <f>C50+E50+G50+I50+K50+M50+O50+Q50+S50+U50+W50+Y50+AA50+AC50+AE50+AG50</f>
        <v>5</v>
      </c>
      <c r="AJ50">
        <f>(COUNTA(C50:AH50))/2</f>
        <v>4</v>
      </c>
      <c r="AK50">
        <f>COUNTIF(C50:AH50, "no")</f>
        <v>3</v>
      </c>
      <c r="AL50" s="2">
        <f>AI50/(AJ50-AK50)</f>
        <v>5</v>
      </c>
      <c r="AM50">
        <f>MAX(C50:AG50)</f>
        <v>3</v>
      </c>
    </row>
    <row r="51" spans="1:39">
      <c r="A51" t="s">
        <v>168</v>
      </c>
      <c r="U51">
        <v>3</v>
      </c>
      <c r="V51" t="s">
        <v>146</v>
      </c>
      <c r="AI51">
        <f>C51+E51+G51+I51+K51+M51+O51+Q51+S51+U51+W51+Y51+AA51+AC51+AE51+AG51</f>
        <v>3</v>
      </c>
      <c r="AJ51">
        <f>(COUNTA(C51:AH51))/2</f>
        <v>1</v>
      </c>
      <c r="AK51">
        <f>COUNTIF(C51:AH51, "no")</f>
        <v>1</v>
      </c>
      <c r="AL51" s="2" t="e">
        <f>AI51/(AJ51-AK51)</f>
        <v>#DIV/0!</v>
      </c>
      <c r="AM51">
        <f>MAX(C51:AG51)</f>
        <v>3</v>
      </c>
    </row>
    <row r="52" spans="1:39">
      <c r="A52" t="s">
        <v>149</v>
      </c>
      <c r="B52" t="s">
        <v>255</v>
      </c>
      <c r="S52">
        <v>2</v>
      </c>
      <c r="T52" t="s">
        <v>147</v>
      </c>
      <c r="Y52">
        <v>1</v>
      </c>
      <c r="Z52" t="s">
        <v>258</v>
      </c>
      <c r="AI52">
        <f>C52+E52+G52+I52+K52+M52+O52+Q52+S52+U52+W52+Y52+AA52+AC52+AE52+AG52</f>
        <v>3</v>
      </c>
      <c r="AJ52">
        <f>(COUNTA(C52:AH52))/2</f>
        <v>2</v>
      </c>
      <c r="AK52">
        <f>COUNTIF(C52:AH52, "no")</f>
        <v>0</v>
      </c>
      <c r="AL52" s="2">
        <f>AI52/(AJ52-AK52)</f>
        <v>1.5</v>
      </c>
      <c r="AM52">
        <f>MAX(C52:AG52)</f>
        <v>2</v>
      </c>
    </row>
    <row r="53" spans="1:39">
      <c r="A53" t="s">
        <v>43</v>
      </c>
      <c r="B53" t="s">
        <v>255</v>
      </c>
      <c r="W53">
        <v>0</v>
      </c>
      <c r="X53" t="s">
        <v>223</v>
      </c>
      <c r="Y53">
        <v>0</v>
      </c>
      <c r="Z53" t="s">
        <v>227</v>
      </c>
      <c r="AG53">
        <v>3</v>
      </c>
      <c r="AH53" t="s">
        <v>37</v>
      </c>
      <c r="AI53">
        <f>C53+E53+G53+I53+K53+M53+O53+Q53+S53+U53+W53+Y53+AA53+AC53+AE53+AG53</f>
        <v>3</v>
      </c>
      <c r="AJ53">
        <f>(COUNTA(C53:AH53))/2</f>
        <v>3</v>
      </c>
      <c r="AK53">
        <f>COUNTIF(C53:AH53, "no")</f>
        <v>0</v>
      </c>
      <c r="AL53" s="2">
        <f>AI53/(AJ53-AK53)</f>
        <v>1</v>
      </c>
      <c r="AM53">
        <f>MAX(C53:AG53)</f>
        <v>3</v>
      </c>
    </row>
    <row r="54" spans="1:39">
      <c r="A54" t="s">
        <v>194</v>
      </c>
      <c r="B54" t="s">
        <v>144</v>
      </c>
      <c r="AE54">
        <v>2</v>
      </c>
      <c r="AF54" t="s">
        <v>195</v>
      </c>
      <c r="AI54">
        <f>C54+E54+G54+I54+K54+M54+O54+Q54+S54+U54+W54+Y54+AA54+AC54+AE54+AG54</f>
        <v>2</v>
      </c>
      <c r="AJ54">
        <f>(COUNTA(C54:AH54))/2</f>
        <v>1</v>
      </c>
      <c r="AK54">
        <f>COUNTIF(C54:AH54, "no")</f>
        <v>1</v>
      </c>
      <c r="AL54" s="2" t="e">
        <f>AI54/(AJ54-AK54)</f>
        <v>#DIV/0!</v>
      </c>
      <c r="AM54">
        <f>MAX(C54:AG54)</f>
        <v>2</v>
      </c>
    </row>
    <row r="55" spans="1:39">
      <c r="A55" t="s">
        <v>237</v>
      </c>
      <c r="B55" t="s">
        <v>144</v>
      </c>
      <c r="C55">
        <v>0</v>
      </c>
      <c r="D55" t="s">
        <v>199</v>
      </c>
      <c r="E55">
        <v>0</v>
      </c>
      <c r="F55" t="s">
        <v>139</v>
      </c>
      <c r="AC55">
        <v>1</v>
      </c>
      <c r="AD55" t="s">
        <v>122</v>
      </c>
      <c r="AI55">
        <f>C55+E55+G55+I55+K55+M55+O55+Q55+S55+U55+W55+Y55+AA55+AC55+AE55+AG55</f>
        <v>1</v>
      </c>
      <c r="AJ55">
        <f>(COUNTA(C55:AH55))/2</f>
        <v>3</v>
      </c>
      <c r="AK55">
        <f>COUNTIF(C55:AH55, "no")</f>
        <v>0</v>
      </c>
      <c r="AL55" s="2">
        <f>AI55/(AJ55-AK55)</f>
        <v>0.33333333333333331</v>
      </c>
      <c r="AM55">
        <f>MAX(C55:AG55)</f>
        <v>1</v>
      </c>
    </row>
    <row r="56" spans="1:39">
      <c r="A56" t="s">
        <v>253</v>
      </c>
      <c r="B56" t="s">
        <v>239</v>
      </c>
      <c r="K56">
        <v>0</v>
      </c>
      <c r="L56" t="s">
        <v>179</v>
      </c>
      <c r="AA56">
        <v>1</v>
      </c>
      <c r="AB56" t="s">
        <v>232</v>
      </c>
      <c r="AI56">
        <f>C56+E56+G56+I56+K56+M56+O56+Q56+S56+U56+W56+Y56+AA56+AC56+AE56+AG56</f>
        <v>1</v>
      </c>
      <c r="AJ56">
        <f>(COUNTA(C56:AH56))/2</f>
        <v>2</v>
      </c>
      <c r="AK56">
        <f>COUNTIF(C56:AH56, "no")</f>
        <v>1</v>
      </c>
      <c r="AL56" s="2">
        <f>AI56/(AJ56-AK56)</f>
        <v>1</v>
      </c>
      <c r="AM56">
        <f>MAX(C56:AG56)</f>
        <v>1</v>
      </c>
    </row>
    <row r="57" spans="1:39">
      <c r="A57" t="s">
        <v>96</v>
      </c>
      <c r="B57" t="s">
        <v>239</v>
      </c>
      <c r="S57">
        <v>1</v>
      </c>
      <c r="T57" t="s">
        <v>97</v>
      </c>
      <c r="AI57">
        <f>C57+E57+G57+I57+K57+M57+O57+Q57+S57+U57+W57+Y57+AA57+AC57+AE57+AG57</f>
        <v>1</v>
      </c>
      <c r="AJ57">
        <f>(COUNTA(C57:AH57))/2</f>
        <v>1</v>
      </c>
      <c r="AK57">
        <f>COUNTIF(C57:AH57, "no")</f>
        <v>0</v>
      </c>
      <c r="AL57" s="2">
        <f>AI57/(AJ57-AK57)</f>
        <v>1</v>
      </c>
      <c r="AM57">
        <f>MAX(C57:AG57)</f>
        <v>1</v>
      </c>
    </row>
    <row r="58" spans="1:39">
      <c r="A58" t="s">
        <v>98</v>
      </c>
      <c r="B58" t="s">
        <v>239</v>
      </c>
      <c r="S58">
        <v>1</v>
      </c>
      <c r="T58" t="s">
        <v>264</v>
      </c>
      <c r="AI58">
        <f>C58+E58+G58+I58+K58+M58+O58+Q58+S58+U58+W58+Y58+AA58+AC58+AE58+AG58</f>
        <v>1</v>
      </c>
      <c r="AJ58">
        <f>(COUNTA(C58:AH58))/2</f>
        <v>1</v>
      </c>
      <c r="AK58">
        <f>COUNTIF(C58:AH58, "no")</f>
        <v>0</v>
      </c>
      <c r="AL58" s="2">
        <f>AI58/(AJ58-AK58)</f>
        <v>1</v>
      </c>
      <c r="AM58">
        <f>MAX(C58:AG58)</f>
        <v>1</v>
      </c>
    </row>
    <row r="59" spans="1:39">
      <c r="A59" t="s">
        <v>208</v>
      </c>
      <c r="B59" t="s">
        <v>144</v>
      </c>
      <c r="G59">
        <v>0</v>
      </c>
      <c r="H59" t="s">
        <v>198</v>
      </c>
      <c r="AI59">
        <f>C59+E59+G59+I59+K59+M59+O59+Q59+S59+U59+W59+Y59+AA59+AC59+AE59+AG59</f>
        <v>0</v>
      </c>
      <c r="AJ59">
        <f>(COUNTA(C59:AH59))/2</f>
        <v>1</v>
      </c>
      <c r="AK59">
        <f>COUNTIF(C59:AH59, "no")</f>
        <v>1</v>
      </c>
      <c r="AL59" s="2" t="e">
        <f>AI59/(AJ59-AK59)</f>
        <v>#DIV/0!</v>
      </c>
      <c r="AM59">
        <f>MAX(C59:AG59)</f>
        <v>0</v>
      </c>
    </row>
    <row r="60" spans="1:39">
      <c r="A60" t="s">
        <v>72</v>
      </c>
      <c r="B60" t="s">
        <v>29</v>
      </c>
      <c r="E60">
        <v>0</v>
      </c>
      <c r="F60" t="s">
        <v>135</v>
      </c>
      <c r="AI60">
        <f>C60+E60+G60+I60+K60+M60+O60+Q60+S60+U60+W60+Y60+AA60+AC60+AE60+AG60</f>
        <v>0</v>
      </c>
      <c r="AJ60">
        <f>(COUNTA(C60:AH60))/2</f>
        <v>1</v>
      </c>
      <c r="AK60">
        <f>COUNTIF(C60:AH60, "no")</f>
        <v>0</v>
      </c>
      <c r="AL60" s="2">
        <f>AI60/(AJ60-AK60)</f>
        <v>0</v>
      </c>
      <c r="AM60">
        <f>MAX(C60:AG60)</f>
        <v>0</v>
      </c>
    </row>
    <row r="61" spans="1:39">
      <c r="A61" t="s">
        <v>21</v>
      </c>
      <c r="B61" t="s">
        <v>255</v>
      </c>
      <c r="I61">
        <v>0</v>
      </c>
      <c r="J61" t="s">
        <v>154</v>
      </c>
      <c r="AG61">
        <v>0</v>
      </c>
      <c r="AH61" t="s">
        <v>41</v>
      </c>
      <c r="AI61">
        <f>C61+E61+G61+I61+K61+M61+O61+Q61+S61+U61+W61+Y61+AA61+AC61+AE61+AG61</f>
        <v>0</v>
      </c>
      <c r="AJ61">
        <f>(COUNTA(C61:AH61))/2</f>
        <v>2</v>
      </c>
      <c r="AK61">
        <f>COUNTIF(C61:AH61, "no")</f>
        <v>0</v>
      </c>
      <c r="AL61" s="2">
        <f>AI61/(AJ61-AK61)</f>
        <v>0</v>
      </c>
      <c r="AM61">
        <f>MAX(C61:AG61)</f>
        <v>0</v>
      </c>
    </row>
    <row r="62" spans="1:39">
      <c r="A62" t="s">
        <v>20</v>
      </c>
      <c r="B62" t="s">
        <v>255</v>
      </c>
      <c r="AI62">
        <f>C62+E62+G62+I62+K62+M62+O62+Q62+S62+U62+W62+Y62+AA62+AC62+AE62+AG62</f>
        <v>0</v>
      </c>
      <c r="AJ62">
        <f>(COUNTA(C62:AH62))/2</f>
        <v>0</v>
      </c>
      <c r="AK62">
        <f>COUNTIF(C62:AH62, "no")</f>
        <v>0</v>
      </c>
      <c r="AL62" s="2" t="e">
        <f>AI62/(AJ62-AK62)</f>
        <v>#DIV/0!</v>
      </c>
      <c r="AM62">
        <f>MAX(C62:AG62)</f>
        <v>0</v>
      </c>
    </row>
    <row r="63" spans="1:39">
      <c r="A63" t="s">
        <v>19</v>
      </c>
      <c r="B63" t="s">
        <v>255</v>
      </c>
      <c r="AI63">
        <f>C63+E63+G63+I63+K63+M63+O63+Q63+S63+U63+W63+Y63+AA63+AC63+AE63+AG63</f>
        <v>0</v>
      </c>
      <c r="AJ63">
        <f>(COUNTA(C63:AH63))/2</f>
        <v>0</v>
      </c>
      <c r="AK63">
        <f>COUNTIF(C63:AH63, "no")</f>
        <v>0</v>
      </c>
      <c r="AL63" s="2" t="e">
        <f>AI63/(AJ63-AK63)</f>
        <v>#DIV/0!</v>
      </c>
      <c r="AM63">
        <f>MAX(C63:AG63)</f>
        <v>0</v>
      </c>
    </row>
    <row r="64" spans="1:39">
      <c r="A64" t="s">
        <v>193</v>
      </c>
      <c r="B64" t="s">
        <v>144</v>
      </c>
      <c r="AE64">
        <v>0</v>
      </c>
      <c r="AF64" t="s">
        <v>189</v>
      </c>
      <c r="AI64">
        <f>C64+E64+G64+I64+K64+M64+O64+Q64+S64+U64+W64+Y64+AA64+AC64+AE64+AG64</f>
        <v>0</v>
      </c>
      <c r="AJ64">
        <f>(COUNTA(C64:AH64))/2</f>
        <v>1</v>
      </c>
      <c r="AK64">
        <f>COUNTIF(C64:AH64, "no")</f>
        <v>0</v>
      </c>
      <c r="AL64" s="2">
        <f>AI64/(AJ64-AK64)</f>
        <v>0</v>
      </c>
      <c r="AM64">
        <f>MAX(C64:AG64)</f>
        <v>0</v>
      </c>
    </row>
    <row r="65" spans="1:39">
      <c r="A65" t="s">
        <v>46</v>
      </c>
      <c r="B65" t="s">
        <v>255</v>
      </c>
      <c r="W65">
        <v>0</v>
      </c>
      <c r="X65" t="s">
        <v>47</v>
      </c>
      <c r="Y65">
        <v>0</v>
      </c>
      <c r="Z65" t="s">
        <v>227</v>
      </c>
      <c r="AI65">
        <f>C65+E65+G65+I65+K65+M65+O65+Q65+S65+U65+W65+Y65+AA65+AC65+AE65+AG65</f>
        <v>0</v>
      </c>
      <c r="AJ65">
        <f>(COUNTA(C65:AH65))/2</f>
        <v>2</v>
      </c>
      <c r="AK65">
        <f>COUNTIF(C65:AH65, "no")</f>
        <v>0</v>
      </c>
      <c r="AL65" s="2">
        <f>AI65/(AJ65-AK65)</f>
        <v>0</v>
      </c>
      <c r="AM65">
        <f>MAX(C65:AG65)</f>
        <v>0</v>
      </c>
    </row>
    <row r="66" spans="1:39">
      <c r="A66" t="s">
        <v>104</v>
      </c>
      <c r="B66" t="s">
        <v>144</v>
      </c>
      <c r="AI66">
        <f>C66+E66+G66+I66+K66+M66+O66+Q66+S66+U66+W66+Y66+AA66+AC66+AE66+AG66</f>
        <v>0</v>
      </c>
      <c r="AJ66">
        <f>(COUNTA(C66:AH66))/2</f>
        <v>0</v>
      </c>
      <c r="AK66">
        <f>COUNTIF(C66:AH66, "no")</f>
        <v>0</v>
      </c>
      <c r="AL66" s="2" t="e">
        <f>AI66/(AJ66-AK66)</f>
        <v>#DIV/0!</v>
      </c>
      <c r="AM66">
        <f>MAX(C66:AG66)</f>
        <v>0</v>
      </c>
    </row>
    <row r="67" spans="1:39">
      <c r="A67" t="s">
        <v>238</v>
      </c>
      <c r="B67" t="s">
        <v>144</v>
      </c>
      <c r="E67">
        <v>0</v>
      </c>
      <c r="F67" t="s">
        <v>138</v>
      </c>
      <c r="AI67">
        <f>C67+E67+G67+I67+K67+M67+O67+Q67+S67+U67+W67+Y67+AA67+AC67+AE67+AG67</f>
        <v>0</v>
      </c>
      <c r="AJ67">
        <f>(COUNTA(C67:AH67))/2</f>
        <v>1</v>
      </c>
      <c r="AK67">
        <f>COUNTIF(C67:AH67, "no")</f>
        <v>0</v>
      </c>
      <c r="AL67" s="2">
        <f>AI67/(AJ67-AK67)</f>
        <v>0</v>
      </c>
      <c r="AM67">
        <f>MAX(C67:AG67)</f>
        <v>0</v>
      </c>
    </row>
    <row r="68" spans="1:39">
      <c r="AM68">
        <f>MAX(C68:AG68)</f>
        <v>0</v>
      </c>
    </row>
  </sheetData>
  <sortState ref="A3:AM68">
    <sortCondition descending="1" ref="AI4:AI68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G47"/>
  <sheetViews>
    <sheetView workbookViewId="0">
      <pane xSplit="18900" topLeftCell="BB1" activePane="topRight"/>
      <selection activeCell="A3" sqref="A3:A46"/>
      <selection pane="topRight" activeCell="BB2" sqref="BB2:BG46"/>
    </sheetView>
  </sheetViews>
  <sheetFormatPr baseColWidth="10" defaultRowHeight="13"/>
  <cols>
    <col min="3" max="8" width="4.7109375" customWidth="1"/>
    <col min="9" max="11" width="5.28515625" customWidth="1"/>
    <col min="12" max="14" width="3.28515625" customWidth="1"/>
    <col min="15" max="17" width="4.7109375" customWidth="1"/>
    <col min="18" max="20" width="6.140625" customWidth="1"/>
    <col min="21" max="23" width="5" customWidth="1"/>
    <col min="24" max="29" width="4.140625" customWidth="1"/>
    <col min="30" max="32" width="5.28515625" customWidth="1"/>
    <col min="33" max="38" width="4.85546875" customWidth="1"/>
    <col min="39" max="53" width="6.140625" customWidth="1"/>
  </cols>
  <sheetData>
    <row r="1" spans="1:59">
      <c r="C1" t="s">
        <v>27</v>
      </c>
      <c r="F1" t="s">
        <v>136</v>
      </c>
      <c r="I1" t="s">
        <v>140</v>
      </c>
      <c r="L1" t="s">
        <v>153</v>
      </c>
      <c r="O1" t="s">
        <v>183</v>
      </c>
      <c r="R1" t="s">
        <v>49</v>
      </c>
      <c r="U1" t="s">
        <v>52</v>
      </c>
      <c r="X1" t="s">
        <v>57</v>
      </c>
      <c r="AA1" t="s">
        <v>58</v>
      </c>
      <c r="AD1" t="s">
        <v>203</v>
      </c>
      <c r="AG1" t="s">
        <v>160</v>
      </c>
      <c r="AJ1" t="s">
        <v>220</v>
      </c>
      <c r="AM1" t="s">
        <v>256</v>
      </c>
      <c r="AP1" t="s">
        <v>69</v>
      </c>
      <c r="AS1" t="s">
        <v>113</v>
      </c>
      <c r="AV1" t="s">
        <v>114</v>
      </c>
      <c r="AY1" t="s">
        <v>230</v>
      </c>
      <c r="BB1" t="s">
        <v>213</v>
      </c>
      <c r="BC1" t="s">
        <v>214</v>
      </c>
      <c r="BD1" t="s">
        <v>215</v>
      </c>
      <c r="BE1" t="s">
        <v>216</v>
      </c>
      <c r="BF1" t="s">
        <v>217</v>
      </c>
    </row>
    <row r="2" spans="1:59">
      <c r="A2" t="s">
        <v>142</v>
      </c>
      <c r="B2" t="s">
        <v>143</v>
      </c>
      <c r="C2" t="s">
        <v>23</v>
      </c>
      <c r="D2" t="s">
        <v>24</v>
      </c>
      <c r="E2" t="s">
        <v>25</v>
      </c>
      <c r="F2" t="s">
        <v>23</v>
      </c>
      <c r="G2" t="s">
        <v>24</v>
      </c>
      <c r="H2" t="s">
        <v>25</v>
      </c>
      <c r="I2" t="s">
        <v>23</v>
      </c>
      <c r="J2" t="s">
        <v>24</v>
      </c>
      <c r="K2" t="s">
        <v>25</v>
      </c>
      <c r="L2" t="s">
        <v>23</v>
      </c>
      <c r="M2" t="s">
        <v>24</v>
      </c>
      <c r="N2" t="s">
        <v>25</v>
      </c>
      <c r="O2" t="s">
        <v>23</v>
      </c>
      <c r="P2" t="s">
        <v>24</v>
      </c>
      <c r="Q2" t="s">
        <v>25</v>
      </c>
      <c r="R2" t="s">
        <v>23</v>
      </c>
      <c r="S2" t="s">
        <v>24</v>
      </c>
      <c r="T2" t="s">
        <v>25</v>
      </c>
      <c r="U2" t="s">
        <v>23</v>
      </c>
      <c r="V2" t="s">
        <v>24</v>
      </c>
      <c r="W2" t="s">
        <v>25</v>
      </c>
      <c r="X2" t="s">
        <v>23</v>
      </c>
      <c r="Y2" t="s">
        <v>24</v>
      </c>
      <c r="Z2" t="s">
        <v>25</v>
      </c>
      <c r="AA2" t="s">
        <v>23</v>
      </c>
      <c r="AB2" t="s">
        <v>24</v>
      </c>
      <c r="AC2" t="s">
        <v>25</v>
      </c>
      <c r="AD2" t="s">
        <v>23</v>
      </c>
      <c r="AE2" t="s">
        <v>24</v>
      </c>
      <c r="AF2" t="s">
        <v>25</v>
      </c>
      <c r="AG2" t="s">
        <v>23</v>
      </c>
      <c r="AH2" t="s">
        <v>24</v>
      </c>
      <c r="AI2" t="s">
        <v>25</v>
      </c>
      <c r="AJ2" t="s">
        <v>23</v>
      </c>
      <c r="AK2" t="s">
        <v>24</v>
      </c>
      <c r="AL2" t="s">
        <v>25</v>
      </c>
      <c r="AM2" t="s">
        <v>23</v>
      </c>
      <c r="AN2" t="s">
        <v>24</v>
      </c>
      <c r="AO2" t="s">
        <v>25</v>
      </c>
      <c r="AP2" t="s">
        <v>23</v>
      </c>
      <c r="AQ2" t="s">
        <v>24</v>
      </c>
      <c r="AR2" t="s">
        <v>25</v>
      </c>
      <c r="AS2" t="s">
        <v>23</v>
      </c>
      <c r="AT2" t="s">
        <v>24</v>
      </c>
      <c r="AU2" t="s">
        <v>25</v>
      </c>
      <c r="AV2" t="s">
        <v>23</v>
      </c>
      <c r="AW2" t="s">
        <v>24</v>
      </c>
      <c r="AX2" t="s">
        <v>25</v>
      </c>
      <c r="AY2" t="s">
        <v>23</v>
      </c>
      <c r="AZ2" t="s">
        <v>24</v>
      </c>
      <c r="BA2" t="s">
        <v>25</v>
      </c>
      <c r="BB2" t="s">
        <v>213</v>
      </c>
      <c r="BC2" t="s">
        <v>214</v>
      </c>
      <c r="BD2" t="s">
        <v>215</v>
      </c>
      <c r="BE2" t="s">
        <v>216</v>
      </c>
      <c r="BF2" t="s">
        <v>217</v>
      </c>
      <c r="BG2" t="s">
        <v>76</v>
      </c>
    </row>
    <row r="3" spans="1:59">
      <c r="A3" t="s">
        <v>75</v>
      </c>
      <c r="B3" t="s">
        <v>239</v>
      </c>
      <c r="C3">
        <v>4</v>
      </c>
      <c r="D3">
        <v>13</v>
      </c>
      <c r="E3">
        <v>2</v>
      </c>
      <c r="O3">
        <v>4</v>
      </c>
      <c r="P3">
        <v>16</v>
      </c>
      <c r="Q3">
        <v>2</v>
      </c>
      <c r="R3">
        <v>4</v>
      </c>
      <c r="S3">
        <v>11</v>
      </c>
      <c r="T3">
        <v>2</v>
      </c>
      <c r="U3">
        <v>4</v>
      </c>
      <c r="V3">
        <v>19</v>
      </c>
      <c r="W3">
        <v>0</v>
      </c>
      <c r="AA3">
        <v>4</v>
      </c>
      <c r="AB3">
        <v>9</v>
      </c>
      <c r="AC3">
        <v>0</v>
      </c>
      <c r="AD3">
        <v>4</v>
      </c>
      <c r="AE3">
        <v>8</v>
      </c>
      <c r="AF3">
        <v>0</v>
      </c>
      <c r="AG3">
        <v>1</v>
      </c>
      <c r="AH3">
        <v>8</v>
      </c>
      <c r="AI3">
        <v>0</v>
      </c>
      <c r="AJ3">
        <v>3.5</v>
      </c>
      <c r="AK3">
        <v>14</v>
      </c>
      <c r="AL3">
        <v>4</v>
      </c>
      <c r="AP3">
        <v>4</v>
      </c>
      <c r="AQ3">
        <v>15</v>
      </c>
      <c r="AR3">
        <v>1</v>
      </c>
      <c r="AS3">
        <v>4</v>
      </c>
      <c r="AT3">
        <v>8</v>
      </c>
      <c r="AU3">
        <v>3</v>
      </c>
      <c r="AY3">
        <v>4</v>
      </c>
      <c r="AZ3">
        <v>14</v>
      </c>
      <c r="BA3">
        <v>1</v>
      </c>
      <c r="BB3">
        <f>C3+F3+I3+L3+O3+R3+U3+X3+AA3+AD3+AG3+AJ3+AM3+AP3+AS3+AV3+AY3</f>
        <v>40.5</v>
      </c>
      <c r="BC3">
        <f>D3+G3+J3+M3+P3+S3+V3+Y3+AB3+AE3+AH3+AK3+AN3+AQ3+AT3+AW3+AZ3</f>
        <v>135</v>
      </c>
      <c r="BD3">
        <f>E3+H3+K3+N3+Q3+T3+W3+Z3+AC3+AF3+AI3+AL3+AO3+AR3+AU3+AX3+BA3</f>
        <v>15</v>
      </c>
      <c r="BE3" s="1">
        <f>BC3/BD3</f>
        <v>9</v>
      </c>
      <c r="BF3" s="1">
        <f>BC3/BB3</f>
        <v>3.3333333333333335</v>
      </c>
      <c r="BG3" s="3" t="s">
        <v>90</v>
      </c>
    </row>
    <row r="4" spans="1:59">
      <c r="A4" t="s">
        <v>245</v>
      </c>
      <c r="B4" t="s">
        <v>239</v>
      </c>
      <c r="C4">
        <v>3</v>
      </c>
      <c r="D4">
        <v>17</v>
      </c>
      <c r="E4">
        <v>4</v>
      </c>
      <c r="L4">
        <v>4</v>
      </c>
      <c r="M4">
        <v>26</v>
      </c>
      <c r="N4">
        <v>1</v>
      </c>
      <c r="O4">
        <v>3.3</v>
      </c>
      <c r="P4">
        <v>19</v>
      </c>
      <c r="Q4">
        <v>1</v>
      </c>
      <c r="R4">
        <v>4</v>
      </c>
      <c r="S4">
        <v>29</v>
      </c>
      <c r="T4">
        <v>0</v>
      </c>
      <c r="U4">
        <v>4</v>
      </c>
      <c r="V4">
        <v>16</v>
      </c>
      <c r="W4">
        <v>1</v>
      </c>
      <c r="AD4">
        <v>4</v>
      </c>
      <c r="AE4">
        <v>21</v>
      </c>
      <c r="AF4">
        <v>0</v>
      </c>
      <c r="AG4">
        <v>4</v>
      </c>
      <c r="AH4">
        <v>15</v>
      </c>
      <c r="AI4">
        <v>1</v>
      </c>
      <c r="AJ4">
        <v>3</v>
      </c>
      <c r="AK4">
        <v>9</v>
      </c>
      <c r="AL4">
        <v>2</v>
      </c>
      <c r="AP4">
        <v>4</v>
      </c>
      <c r="AQ4">
        <v>6</v>
      </c>
      <c r="AR4">
        <v>2</v>
      </c>
      <c r="AS4">
        <v>4</v>
      </c>
      <c r="AT4">
        <v>24</v>
      </c>
      <c r="AU4">
        <v>1</v>
      </c>
      <c r="AY4">
        <v>4</v>
      </c>
      <c r="AZ4">
        <v>12</v>
      </c>
      <c r="BA4">
        <v>2</v>
      </c>
      <c r="BB4">
        <f>C4+F4+I4+L4+O4+R4+U4+X4+AA4+AD4+AG4+AJ4+AM4+AP4+AS4+AV4+AY4</f>
        <v>41.3</v>
      </c>
      <c r="BC4">
        <f>D4+G4+J4+M4+P4+S4+V4+Y4+AB4+AE4+AH4+AK4+AN4+AQ4+AT4+AW4+AZ4</f>
        <v>194</v>
      </c>
      <c r="BD4">
        <f>E4+H4+K4+N4+Q4+T4+W4+Z4+AC4+AF4+AI4+AL4+AO4+AR4+AU4+AX4+BA4</f>
        <v>15</v>
      </c>
      <c r="BE4" s="2">
        <f>BC4/BD4</f>
        <v>12.933333333333334</v>
      </c>
      <c r="BF4" s="1">
        <f>BC4/BB4</f>
        <v>4.6973365617433416</v>
      </c>
      <c r="BG4" s="3" t="s">
        <v>5</v>
      </c>
    </row>
    <row r="5" spans="1:59">
      <c r="A5" t="s">
        <v>125</v>
      </c>
      <c r="B5" t="s">
        <v>255</v>
      </c>
      <c r="F5">
        <v>4</v>
      </c>
      <c r="G5">
        <v>19</v>
      </c>
      <c r="H5">
        <v>0</v>
      </c>
      <c r="I5">
        <v>1</v>
      </c>
      <c r="J5">
        <v>9</v>
      </c>
      <c r="K5">
        <v>1</v>
      </c>
      <c r="L5">
        <v>4</v>
      </c>
      <c r="M5">
        <v>22</v>
      </c>
      <c r="N5">
        <v>0</v>
      </c>
      <c r="O5">
        <v>2.5</v>
      </c>
      <c r="P5">
        <v>6</v>
      </c>
      <c r="Q5">
        <v>1</v>
      </c>
      <c r="AA5">
        <v>0.1</v>
      </c>
      <c r="AB5">
        <v>1</v>
      </c>
      <c r="AC5">
        <v>0</v>
      </c>
      <c r="AJ5">
        <v>4</v>
      </c>
      <c r="AK5">
        <v>24</v>
      </c>
      <c r="AL5">
        <v>2</v>
      </c>
      <c r="AM5">
        <v>4</v>
      </c>
      <c r="AN5">
        <v>11</v>
      </c>
      <c r="AO5">
        <v>2</v>
      </c>
      <c r="AP5">
        <v>2</v>
      </c>
      <c r="AQ5">
        <v>7</v>
      </c>
      <c r="AR5">
        <v>2</v>
      </c>
      <c r="AS5">
        <v>4</v>
      </c>
      <c r="AT5">
        <v>16</v>
      </c>
      <c r="AU5">
        <v>2</v>
      </c>
      <c r="AV5">
        <v>4</v>
      </c>
      <c r="AW5">
        <v>13</v>
      </c>
      <c r="AX5">
        <v>4</v>
      </c>
      <c r="AY5">
        <v>4</v>
      </c>
      <c r="AZ5">
        <v>14</v>
      </c>
      <c r="BA5">
        <v>0</v>
      </c>
      <c r="BB5">
        <f>C5+F5+I5+L5+O5+R5+U5+X5+AA5+AD5+AG5+AJ5+AM5+AP5+AS5+AV5+AY5</f>
        <v>33.6</v>
      </c>
      <c r="BC5">
        <f>D5+G5+J5+M5+P5+S5+V5+Y5+AB5+AE5+AH5+AK5+AN5+AQ5+AT5+AW5+AZ5</f>
        <v>142</v>
      </c>
      <c r="BD5">
        <f>E5+H5+K5+N5+Q5+T5+W5+Z5+AC5+AF5+AI5+AL5+AO5+AR5+AU5+AX5+BA5</f>
        <v>14</v>
      </c>
      <c r="BE5" s="1">
        <f>BC5/BD5</f>
        <v>10.142857142857142</v>
      </c>
      <c r="BF5" s="1">
        <f>BC5/BB5</f>
        <v>4.2261904761904763</v>
      </c>
      <c r="BG5" s="3" t="s">
        <v>7</v>
      </c>
    </row>
    <row r="6" spans="1:59">
      <c r="A6" t="s">
        <v>18</v>
      </c>
      <c r="B6" t="s">
        <v>255</v>
      </c>
      <c r="I6">
        <v>3</v>
      </c>
      <c r="J6">
        <v>16</v>
      </c>
      <c r="K6">
        <v>1</v>
      </c>
      <c r="O6">
        <v>3</v>
      </c>
      <c r="P6">
        <v>6</v>
      </c>
      <c r="Q6">
        <v>1</v>
      </c>
      <c r="AA6">
        <v>3.5</v>
      </c>
      <c r="AB6">
        <v>14</v>
      </c>
      <c r="AC6">
        <v>2</v>
      </c>
      <c r="AD6">
        <v>3</v>
      </c>
      <c r="AE6">
        <v>23</v>
      </c>
      <c r="AF6">
        <v>2</v>
      </c>
      <c r="AJ6">
        <v>2</v>
      </c>
      <c r="AK6">
        <v>10</v>
      </c>
      <c r="AL6">
        <v>0</v>
      </c>
      <c r="AM6">
        <v>4</v>
      </c>
      <c r="AN6">
        <v>34</v>
      </c>
      <c r="AO6">
        <v>0</v>
      </c>
      <c r="AS6">
        <v>4</v>
      </c>
      <c r="AT6">
        <v>12</v>
      </c>
      <c r="AU6">
        <v>3</v>
      </c>
      <c r="AV6">
        <v>4</v>
      </c>
      <c r="AW6">
        <v>23</v>
      </c>
      <c r="AX6">
        <v>3</v>
      </c>
      <c r="AY6">
        <v>3.3</v>
      </c>
      <c r="AZ6">
        <v>26</v>
      </c>
      <c r="BA6">
        <v>1</v>
      </c>
      <c r="BB6">
        <f>C6+F6+I6+L6+O6+R6+U6+X6+AA6+AD6+AG6+AJ6+AM6+AP6+AS6+AV6+AY6</f>
        <v>29.8</v>
      </c>
      <c r="BC6">
        <f>D6+G6+J6+M6+P6+S6+V6+Y6+AB6+AE6+AH6+AK6+AN6+AQ6+AT6+AW6+AZ6</f>
        <v>164</v>
      </c>
      <c r="BD6">
        <f>E6+H6+K6+N6+Q6+T6+W6+Z6+AC6+AF6+AI6+AL6+AO6+AR6+AU6+AX6+BA6</f>
        <v>13</v>
      </c>
      <c r="BE6" s="1">
        <f>BC6/BD6</f>
        <v>12.615384615384615</v>
      </c>
      <c r="BF6" s="1">
        <f>BC6/BB6</f>
        <v>5.5033557046979862</v>
      </c>
      <c r="BG6" s="3" t="s">
        <v>78</v>
      </c>
    </row>
    <row r="7" spans="1:59">
      <c r="A7" t="s">
        <v>241</v>
      </c>
      <c r="B7" t="s">
        <v>239</v>
      </c>
      <c r="C7">
        <v>2</v>
      </c>
      <c r="D7">
        <v>7</v>
      </c>
      <c r="E7">
        <v>1</v>
      </c>
      <c r="L7">
        <v>3</v>
      </c>
      <c r="M7">
        <v>20</v>
      </c>
      <c r="N7">
        <v>3</v>
      </c>
      <c r="O7">
        <v>3</v>
      </c>
      <c r="P7">
        <v>7</v>
      </c>
      <c r="Q7">
        <v>0</v>
      </c>
      <c r="R7">
        <v>4</v>
      </c>
      <c r="S7">
        <v>25</v>
      </c>
      <c r="T7">
        <v>0</v>
      </c>
      <c r="U7">
        <v>4</v>
      </c>
      <c r="V7">
        <v>15</v>
      </c>
      <c r="W7">
        <v>0</v>
      </c>
      <c r="AG7">
        <v>4</v>
      </c>
      <c r="AH7">
        <v>15</v>
      </c>
      <c r="AI7">
        <v>1</v>
      </c>
      <c r="AJ7">
        <v>1</v>
      </c>
      <c r="AK7">
        <v>8</v>
      </c>
      <c r="AL7">
        <v>0</v>
      </c>
      <c r="AP7">
        <v>3</v>
      </c>
      <c r="AQ7">
        <v>8</v>
      </c>
      <c r="AR7">
        <v>2</v>
      </c>
      <c r="AS7">
        <v>4</v>
      </c>
      <c r="AT7">
        <v>7</v>
      </c>
      <c r="AU7">
        <v>3</v>
      </c>
      <c r="AY7">
        <v>4</v>
      </c>
      <c r="AZ7">
        <v>18</v>
      </c>
      <c r="BA7">
        <v>2</v>
      </c>
      <c r="BB7">
        <f>C7+F7+I7+L7+O7+R7+U7+X7+AA7+AD7+AG7+AJ7+AM7+AP7+AS7+AV7+AY7</f>
        <v>32</v>
      </c>
      <c r="BC7">
        <f>D7+G7+J7+M7+P7+S7+V7+Y7+AB7+AE7+AH7+AK7+AN7+AQ7+AT7+AW7+AZ7</f>
        <v>130</v>
      </c>
      <c r="BD7">
        <f>E7+H7+K7+N7+Q7+T7+W7+Z7+AC7+AF7+AI7+AL7+AO7+AR7+AU7+AX7+BA7</f>
        <v>12</v>
      </c>
      <c r="BE7" s="2">
        <f>BC7/BD7</f>
        <v>10.833333333333334</v>
      </c>
      <c r="BF7" s="1">
        <f>BC7/BB7</f>
        <v>4.0625</v>
      </c>
      <c r="BG7" s="3" t="s">
        <v>12</v>
      </c>
    </row>
    <row r="8" spans="1:59">
      <c r="A8" t="s">
        <v>127</v>
      </c>
      <c r="B8" t="s">
        <v>255</v>
      </c>
      <c r="F8">
        <v>4</v>
      </c>
      <c r="G8">
        <v>12</v>
      </c>
      <c r="H8">
        <v>0</v>
      </c>
      <c r="I8">
        <v>3</v>
      </c>
      <c r="J8">
        <v>6</v>
      </c>
      <c r="K8">
        <v>1</v>
      </c>
      <c r="L8">
        <v>4</v>
      </c>
      <c r="M8">
        <v>35</v>
      </c>
      <c r="N8">
        <v>2</v>
      </c>
      <c r="O8">
        <v>3</v>
      </c>
      <c r="P8">
        <v>12</v>
      </c>
      <c r="Q8">
        <v>1</v>
      </c>
      <c r="AA8">
        <v>4</v>
      </c>
      <c r="AB8">
        <v>28</v>
      </c>
      <c r="AC8">
        <v>0</v>
      </c>
      <c r="AD8">
        <v>3.1</v>
      </c>
      <c r="AE8">
        <v>17</v>
      </c>
      <c r="AF8">
        <v>1</v>
      </c>
      <c r="AJ8">
        <v>4</v>
      </c>
      <c r="AK8">
        <v>16</v>
      </c>
      <c r="AL8">
        <v>1</v>
      </c>
      <c r="AM8">
        <v>4</v>
      </c>
      <c r="AN8">
        <v>19</v>
      </c>
      <c r="AO8">
        <v>0</v>
      </c>
      <c r="AS8">
        <v>4</v>
      </c>
      <c r="AT8">
        <v>18</v>
      </c>
      <c r="AU8">
        <v>0</v>
      </c>
      <c r="AV8">
        <v>4</v>
      </c>
      <c r="AW8">
        <v>17</v>
      </c>
      <c r="AX8">
        <v>1</v>
      </c>
      <c r="AY8">
        <v>4</v>
      </c>
      <c r="AZ8">
        <v>13</v>
      </c>
      <c r="BA8">
        <v>2</v>
      </c>
      <c r="BB8">
        <f>C8+F8+I8+L8+O8+R8+U8+X8+AA8+AD8+AG8+AJ8+AM8+AP8+AS8+AV8+AY8</f>
        <v>41.1</v>
      </c>
      <c r="BC8">
        <f>D8+G8+J8+M8+P8+S8+V8+Y8+AB8+AE8+AH8+AK8+AN8+AQ8+AT8+AW8+AZ8</f>
        <v>193</v>
      </c>
      <c r="BD8">
        <f>E8+H8+K8+N8+Q8+T8+W8+Z8+AC8+AF8+AI8+AL8+AO8+AR8+AU8+AX8+BA8</f>
        <v>9</v>
      </c>
      <c r="BE8" s="1">
        <f>BC8/BD8</f>
        <v>21.444444444444443</v>
      </c>
      <c r="BF8" s="1">
        <f>BC8/BB8</f>
        <v>4.6958637469586373</v>
      </c>
      <c r="BG8" s="3" t="s">
        <v>11</v>
      </c>
    </row>
    <row r="9" spans="1:59">
      <c r="A9" t="s">
        <v>109</v>
      </c>
      <c r="B9" t="s">
        <v>144</v>
      </c>
      <c r="I9">
        <v>2</v>
      </c>
      <c r="J9">
        <v>9</v>
      </c>
      <c r="K9">
        <v>1</v>
      </c>
      <c r="AG9">
        <v>4</v>
      </c>
      <c r="AH9">
        <v>16</v>
      </c>
      <c r="AI9">
        <v>0</v>
      </c>
      <c r="AM9">
        <v>2</v>
      </c>
      <c r="AN9">
        <v>12</v>
      </c>
      <c r="AO9">
        <v>3</v>
      </c>
      <c r="AP9">
        <v>3</v>
      </c>
      <c r="AQ9">
        <v>14</v>
      </c>
      <c r="AR9">
        <v>3</v>
      </c>
      <c r="AV9">
        <v>4</v>
      </c>
      <c r="AW9">
        <v>20</v>
      </c>
      <c r="AX9">
        <v>1</v>
      </c>
      <c r="BB9">
        <f>C9+F9+I9+L9+O9+R9+U9+X9+AA9+AD9+AG9+AJ9+AM9+AP9+AS9+AV9+AY9</f>
        <v>15</v>
      </c>
      <c r="BC9">
        <f>D9+G9+J9+M9+P9+S9+V9+Y9+AB9+AE9+AH9+AK9+AN9+AQ9+AT9+AW9+AZ9</f>
        <v>71</v>
      </c>
      <c r="BD9">
        <f>E9+H9+K9+N9+Q9+T9+W9+Z9+AC9+AF9+AI9+AL9+AO9+AR9+AU9+AX9+BA9</f>
        <v>8</v>
      </c>
      <c r="BE9" s="1">
        <f>BC9/BD9</f>
        <v>8.875</v>
      </c>
      <c r="BF9" s="1">
        <f>BC9/BB9</f>
        <v>4.7333333333333334</v>
      </c>
      <c r="BG9" s="3" t="s">
        <v>78</v>
      </c>
    </row>
    <row r="10" spans="1:59">
      <c r="A10" t="s">
        <v>129</v>
      </c>
      <c r="B10" t="s">
        <v>255</v>
      </c>
      <c r="F10">
        <v>3</v>
      </c>
      <c r="G10">
        <v>20</v>
      </c>
      <c r="H10">
        <v>2</v>
      </c>
      <c r="I10">
        <v>2.2000000000000002</v>
      </c>
      <c r="J10">
        <v>5</v>
      </c>
      <c r="K10">
        <v>5</v>
      </c>
      <c r="L10">
        <v>3</v>
      </c>
      <c r="M10">
        <v>15</v>
      </c>
      <c r="N10">
        <v>1</v>
      </c>
      <c r="O10">
        <v>0.1</v>
      </c>
      <c r="P10">
        <v>1</v>
      </c>
      <c r="Q10">
        <v>0</v>
      </c>
      <c r="BB10">
        <f>C10+F10+I10+L10+O10+R10+U10+X10+AA10+AD10+AG10+AJ10+AM10+AP10+AS10+AV10+AY10</f>
        <v>8.2999999999999989</v>
      </c>
      <c r="BC10">
        <f>D10+G10+J10+M10+P10+S10+V10+Y10+AB10+AE10+AH10+AK10+AN10+AQ10+AT10+AW10+AZ10</f>
        <v>41</v>
      </c>
      <c r="BD10">
        <f>E10+H10+K10+N10+Q10+T10+W10+Z10+AC10+AF10+AI10+AL10+AO10+AR10+AU10+AX10+BA10</f>
        <v>8</v>
      </c>
      <c r="BE10" s="1">
        <f>BC10/BD10</f>
        <v>5.125</v>
      </c>
      <c r="BF10" s="1">
        <f>BC10/BB10</f>
        <v>4.9397590361445793</v>
      </c>
      <c r="BG10" s="3" t="s">
        <v>79</v>
      </c>
    </row>
    <row r="11" spans="1:59">
      <c r="A11" t="s">
        <v>240</v>
      </c>
      <c r="B11" t="s">
        <v>239</v>
      </c>
      <c r="C11">
        <v>2</v>
      </c>
      <c r="D11">
        <v>6</v>
      </c>
      <c r="E11">
        <v>0</v>
      </c>
      <c r="L11">
        <v>4</v>
      </c>
      <c r="M11">
        <v>18</v>
      </c>
      <c r="N11">
        <v>2</v>
      </c>
      <c r="O11">
        <v>4</v>
      </c>
      <c r="P11">
        <v>4</v>
      </c>
      <c r="Q11">
        <v>1</v>
      </c>
      <c r="R11">
        <v>4</v>
      </c>
      <c r="S11">
        <v>22</v>
      </c>
      <c r="T11">
        <v>1</v>
      </c>
      <c r="U11">
        <v>3</v>
      </c>
      <c r="V11">
        <v>40</v>
      </c>
      <c r="W11">
        <v>0</v>
      </c>
      <c r="AD11">
        <v>4</v>
      </c>
      <c r="AE11">
        <v>20</v>
      </c>
      <c r="AF11">
        <v>1</v>
      </c>
      <c r="AG11">
        <v>2</v>
      </c>
      <c r="AH11">
        <v>13</v>
      </c>
      <c r="AI11">
        <v>0</v>
      </c>
      <c r="AJ11">
        <v>4</v>
      </c>
      <c r="AK11">
        <v>20</v>
      </c>
      <c r="AL11">
        <v>1</v>
      </c>
      <c r="AP11">
        <v>3</v>
      </c>
      <c r="AQ11">
        <v>18</v>
      </c>
      <c r="AR11">
        <v>1</v>
      </c>
      <c r="AS11">
        <v>4</v>
      </c>
      <c r="AT11">
        <v>29</v>
      </c>
      <c r="AU11">
        <v>0</v>
      </c>
      <c r="AY11">
        <v>3</v>
      </c>
      <c r="AZ11">
        <v>23</v>
      </c>
      <c r="BA11">
        <v>1</v>
      </c>
      <c r="BB11">
        <f>C11+F11+I11+L11+O11+R11+U11+X11+AA11+AD11+AG11+AJ11+AM11+AP11+AS11+AV11+AY11</f>
        <v>37</v>
      </c>
      <c r="BC11">
        <f>D11+G11+J11+M11+P11+S11+V11+Y11+AB11+AE11+AH11+AK11+AN11+AQ11+AT11+AW11+AZ11</f>
        <v>213</v>
      </c>
      <c r="BD11">
        <f>E11+H11+K11+N11+Q11+T11+W11+Z11+AC11+AF11+AI11+AL11+AO11+AR11+AU11+AX11+BA11</f>
        <v>8</v>
      </c>
      <c r="BE11" s="1">
        <f>BC11/BD11</f>
        <v>26.625</v>
      </c>
      <c r="BF11" s="1">
        <f>BC11/BB11</f>
        <v>5.756756756756757</v>
      </c>
      <c r="BG11" s="3" t="s">
        <v>92</v>
      </c>
    </row>
    <row r="12" spans="1:59">
      <c r="A12" t="s">
        <v>103</v>
      </c>
      <c r="B12" t="s">
        <v>261</v>
      </c>
      <c r="F12">
        <v>4</v>
      </c>
      <c r="G12">
        <v>25</v>
      </c>
      <c r="H12">
        <v>4</v>
      </c>
      <c r="L12">
        <v>2</v>
      </c>
      <c r="M12">
        <v>18</v>
      </c>
      <c r="N12">
        <v>0</v>
      </c>
      <c r="R12">
        <v>4</v>
      </c>
      <c r="S12">
        <v>16</v>
      </c>
      <c r="T12">
        <v>0</v>
      </c>
      <c r="U12">
        <v>4</v>
      </c>
      <c r="V12">
        <v>18</v>
      </c>
      <c r="W12">
        <v>2</v>
      </c>
      <c r="AA12">
        <v>4</v>
      </c>
      <c r="AB12">
        <v>15</v>
      </c>
      <c r="AC12">
        <v>1</v>
      </c>
      <c r="AD12">
        <v>2</v>
      </c>
      <c r="AE12">
        <v>15</v>
      </c>
      <c r="AF12">
        <v>1</v>
      </c>
      <c r="BB12">
        <f>C12+F12+I12+L12+O12+R12+U12+X12+AA12+AD12+AG12+AJ12+AM12+AP12+AS12+AV12+AY12</f>
        <v>20</v>
      </c>
      <c r="BC12">
        <f>D12+G12+J12+M12+P12+S12+V12+Y12+AB12+AE12+AH12+AK12+AN12+AQ12+AT12+AW12+AZ12</f>
        <v>107</v>
      </c>
      <c r="BD12">
        <f>E12+H12+K12+N12+Q12+T12+W12+Z12+AC12+AF12+AI12+AL12+AO12+AR12+AU12+AX12+BA12</f>
        <v>8</v>
      </c>
      <c r="BE12" s="2">
        <f>BC12/BD12</f>
        <v>13.375</v>
      </c>
      <c r="BF12" s="1">
        <f>BC12/BB12</f>
        <v>5.35</v>
      </c>
      <c r="BG12" s="3" t="s">
        <v>93</v>
      </c>
    </row>
    <row r="13" spans="1:59">
      <c r="A13" t="s">
        <v>59</v>
      </c>
      <c r="B13" t="s">
        <v>255</v>
      </c>
      <c r="AA13">
        <v>3</v>
      </c>
      <c r="AB13">
        <v>18</v>
      </c>
      <c r="AC13">
        <v>2</v>
      </c>
      <c r="AD13">
        <v>3</v>
      </c>
      <c r="AE13">
        <v>22</v>
      </c>
      <c r="AF13">
        <v>0</v>
      </c>
      <c r="AJ13">
        <v>4</v>
      </c>
      <c r="AK13">
        <v>18</v>
      </c>
      <c r="AL13">
        <v>4</v>
      </c>
      <c r="AM13">
        <v>4</v>
      </c>
      <c r="AN13">
        <v>15</v>
      </c>
      <c r="AO13">
        <v>0</v>
      </c>
      <c r="AS13">
        <v>4</v>
      </c>
      <c r="AT13">
        <v>25</v>
      </c>
      <c r="AU13">
        <v>1</v>
      </c>
      <c r="AV13">
        <v>4</v>
      </c>
      <c r="AW13">
        <v>24</v>
      </c>
      <c r="AX13">
        <v>0</v>
      </c>
      <c r="AY13">
        <v>3</v>
      </c>
      <c r="AZ13">
        <v>12</v>
      </c>
      <c r="BA13">
        <v>1</v>
      </c>
      <c r="BB13">
        <f>C13+F13+I13+L13+O13+R13+U13+X13+AA13+AD13+AG13+AJ13+AM13+AP13+AS13+AV13+AY13</f>
        <v>25</v>
      </c>
      <c r="BC13">
        <f>D13+G13+J13+M13+P13+S13+V13+Y13+AB13+AE13+AH13+AK13+AN13+AQ13+AT13+AW13+AZ13</f>
        <v>134</v>
      </c>
      <c r="BD13">
        <f>E13+H13+K13+N13+Q13+T13+W13+Z13+AC13+AF13+AI13+AL13+AO13+AR13+AU13+AX13+BA13</f>
        <v>8</v>
      </c>
      <c r="BE13" s="2">
        <f>BC13/BD13</f>
        <v>16.75</v>
      </c>
      <c r="BF13" s="1">
        <f>BC13/BB13</f>
        <v>5.36</v>
      </c>
      <c r="BG13" s="3" t="s">
        <v>0</v>
      </c>
    </row>
    <row r="14" spans="1:59">
      <c r="A14" t="s">
        <v>204</v>
      </c>
      <c r="B14" t="s">
        <v>29</v>
      </c>
      <c r="AD14">
        <v>1</v>
      </c>
      <c r="AE14">
        <v>16</v>
      </c>
      <c r="AF14">
        <v>2</v>
      </c>
      <c r="AG14">
        <v>3</v>
      </c>
      <c r="AH14">
        <v>16</v>
      </c>
      <c r="AI14">
        <v>2</v>
      </c>
      <c r="AJ14">
        <v>1</v>
      </c>
      <c r="AK14">
        <v>16</v>
      </c>
      <c r="AL14">
        <v>2</v>
      </c>
      <c r="AP14">
        <v>4</v>
      </c>
      <c r="AQ14">
        <v>17</v>
      </c>
      <c r="AR14">
        <v>1</v>
      </c>
      <c r="AY14">
        <v>3</v>
      </c>
      <c r="AZ14">
        <v>22</v>
      </c>
      <c r="BA14">
        <v>0</v>
      </c>
      <c r="BB14">
        <f>C14+F14+I14+L14+O14+R14+U14+X14+AA14+AD14+AG14+AJ14+AM14+AP14+AS14+AV14+AY14</f>
        <v>12</v>
      </c>
      <c r="BC14">
        <f>D14+G14+J14+M14+P14+S14+V14+Y14+AB14+AE14+AH14+AK14+AN14+AQ14+AT14+AW14+AZ14</f>
        <v>87</v>
      </c>
      <c r="BD14">
        <f>E14+H14+K14+N14+Q14+T14+W14+Z14+AC14+AF14+AI14+AL14+AO14+AR14+AU14+AX14+BA14</f>
        <v>7</v>
      </c>
      <c r="BE14" s="1">
        <f>BC14/BD14</f>
        <v>12.428571428571429</v>
      </c>
      <c r="BF14" s="1">
        <f>BC14/BB14</f>
        <v>7.25</v>
      </c>
      <c r="BG14" s="3" t="s">
        <v>88</v>
      </c>
    </row>
    <row r="15" spans="1:59">
      <c r="A15" t="s">
        <v>161</v>
      </c>
      <c r="B15" t="s">
        <v>144</v>
      </c>
      <c r="U15">
        <v>3</v>
      </c>
      <c r="V15">
        <v>21</v>
      </c>
      <c r="W15">
        <v>1</v>
      </c>
      <c r="AA15">
        <v>4</v>
      </c>
      <c r="AB15">
        <v>11</v>
      </c>
      <c r="AC15">
        <v>3</v>
      </c>
      <c r="AG15">
        <v>4</v>
      </c>
      <c r="AH15">
        <v>12</v>
      </c>
      <c r="AI15">
        <v>0</v>
      </c>
      <c r="AM15">
        <v>2.2000000000000002</v>
      </c>
      <c r="AN15">
        <v>14</v>
      </c>
      <c r="AO15">
        <v>1</v>
      </c>
      <c r="AP15">
        <v>4</v>
      </c>
      <c r="AQ15">
        <v>13</v>
      </c>
      <c r="AR15">
        <v>2</v>
      </c>
      <c r="BB15">
        <f>C15+F15+I15+L15+O15+R15+U15+X15+AA15+AD15+AG15+AJ15+AM15+AP15+AS15+AV15+AY15</f>
        <v>17.2</v>
      </c>
      <c r="BC15">
        <f>D15+G15+J15+M15+P15+S15+V15+Y15+AB15+AE15+AH15+AK15+AN15+AQ15+AT15+AW15+AZ15</f>
        <v>71</v>
      </c>
      <c r="BD15">
        <f>E15+H15+K15+N15+Q15+T15+W15+Z15+AC15+AF15+AI15+AL15+AO15+AR15+AU15+AX15+BA15</f>
        <v>7</v>
      </c>
      <c r="BE15" s="1">
        <f>BC15/BD15</f>
        <v>10.142857142857142</v>
      </c>
      <c r="BF15" s="1">
        <f>BC15/BB15</f>
        <v>4.1279069767441863</v>
      </c>
      <c r="BG15" s="3" t="s">
        <v>13</v>
      </c>
    </row>
    <row r="16" spans="1:59">
      <c r="A16" t="s">
        <v>100</v>
      </c>
      <c r="B16" t="s">
        <v>144</v>
      </c>
      <c r="C16">
        <v>4</v>
      </c>
      <c r="D16">
        <v>31</v>
      </c>
      <c r="E16">
        <v>1</v>
      </c>
      <c r="F16">
        <v>4</v>
      </c>
      <c r="G16">
        <v>23</v>
      </c>
      <c r="H16">
        <v>1</v>
      </c>
      <c r="I16">
        <v>4</v>
      </c>
      <c r="J16">
        <v>21</v>
      </c>
      <c r="K16">
        <v>0</v>
      </c>
      <c r="R16">
        <v>4</v>
      </c>
      <c r="S16">
        <v>17</v>
      </c>
      <c r="T16">
        <v>3</v>
      </c>
      <c r="U16">
        <v>2</v>
      </c>
      <c r="V16">
        <v>20</v>
      </c>
      <c r="W16">
        <v>0</v>
      </c>
      <c r="AG16">
        <v>4</v>
      </c>
      <c r="AH16">
        <v>24</v>
      </c>
      <c r="AI16">
        <v>0</v>
      </c>
      <c r="AM16">
        <v>3</v>
      </c>
      <c r="AN16">
        <v>13</v>
      </c>
      <c r="AO16">
        <v>1</v>
      </c>
      <c r="AP16">
        <v>2</v>
      </c>
      <c r="AQ16">
        <v>11</v>
      </c>
      <c r="AR16">
        <v>0</v>
      </c>
      <c r="AV16">
        <v>3</v>
      </c>
      <c r="AW16">
        <v>31</v>
      </c>
      <c r="AX16">
        <v>0</v>
      </c>
      <c r="BB16">
        <f>C16+F16+I16+L16+O16+R16+U16+X16+AA16+AD16+AG16+AJ16+AM16+AP16+AS16+AV16+AY16</f>
        <v>30</v>
      </c>
      <c r="BC16">
        <f>D16+G16+J16+M16+P16+S16+V16+Y16+AB16+AE16+AH16+AK16+AN16+AQ16+AT16+AW16+AZ16</f>
        <v>191</v>
      </c>
      <c r="BD16">
        <f>E16+H16+K16+N16+Q16+T16+W16+Z16+AC16+AF16+AI16+AL16+AO16+AR16+AU16+AX16+BA16</f>
        <v>6</v>
      </c>
      <c r="BE16" s="1">
        <f>BC16/BD16</f>
        <v>31.833333333333332</v>
      </c>
      <c r="BF16" s="1">
        <f>BC16/BB16</f>
        <v>6.3666666666666663</v>
      </c>
      <c r="BG16" s="3" t="s">
        <v>89</v>
      </c>
    </row>
    <row r="17" spans="1:59">
      <c r="A17" t="s">
        <v>130</v>
      </c>
      <c r="B17" t="s">
        <v>255</v>
      </c>
      <c r="F17">
        <v>4</v>
      </c>
      <c r="G17">
        <v>11</v>
      </c>
      <c r="H17">
        <v>1</v>
      </c>
      <c r="I17">
        <v>3</v>
      </c>
      <c r="J17">
        <v>3</v>
      </c>
      <c r="K17">
        <v>1</v>
      </c>
      <c r="L17">
        <v>4</v>
      </c>
      <c r="M17">
        <v>14</v>
      </c>
      <c r="N17">
        <v>2</v>
      </c>
      <c r="O17">
        <v>3</v>
      </c>
      <c r="P17">
        <v>13</v>
      </c>
      <c r="Q17">
        <v>2</v>
      </c>
      <c r="BB17">
        <f>C17+F17+I17+L17+O17+R17+U17+X17+AA17+AD17+AG17+AJ17+AM17+AP17+AS17+AV17+AY17</f>
        <v>14</v>
      </c>
      <c r="BC17">
        <f>D17+G17+J17+M17+P17+S17+V17+Y17+AB17+AE17+AH17+AK17+AN17+AQ17+AT17+AW17+AZ17</f>
        <v>41</v>
      </c>
      <c r="BD17">
        <f>E17+H17+K17+N17+Q17+T17+W17+Z17+AC17+AF17+AI17+AL17+AO17+AR17+AU17+AX17+BA17</f>
        <v>6</v>
      </c>
      <c r="BE17" s="1">
        <f>BC17/BD17</f>
        <v>6.833333333333333</v>
      </c>
      <c r="BF17" s="1">
        <f>BC17/BB17</f>
        <v>2.9285714285714284</v>
      </c>
      <c r="BG17" s="3" t="s">
        <v>2</v>
      </c>
    </row>
    <row r="18" spans="1:59">
      <c r="A18" t="s">
        <v>252</v>
      </c>
      <c r="B18" t="s">
        <v>239</v>
      </c>
      <c r="L18">
        <v>3</v>
      </c>
      <c r="M18">
        <v>22</v>
      </c>
      <c r="N18">
        <v>1</v>
      </c>
      <c r="O18">
        <v>1</v>
      </c>
      <c r="P18">
        <v>8</v>
      </c>
      <c r="Q18">
        <v>0</v>
      </c>
      <c r="U18">
        <v>4</v>
      </c>
      <c r="V18">
        <v>23</v>
      </c>
      <c r="W18">
        <v>1</v>
      </c>
      <c r="AG18">
        <v>4</v>
      </c>
      <c r="AH18">
        <v>13</v>
      </c>
      <c r="AI18">
        <v>3</v>
      </c>
      <c r="AJ18">
        <v>2</v>
      </c>
      <c r="AK18">
        <v>11</v>
      </c>
      <c r="AL18">
        <v>0</v>
      </c>
      <c r="AP18">
        <v>2</v>
      </c>
      <c r="AQ18">
        <v>8</v>
      </c>
      <c r="AR18">
        <v>1</v>
      </c>
      <c r="AY18">
        <v>2</v>
      </c>
      <c r="AZ18">
        <v>6</v>
      </c>
      <c r="BA18">
        <v>0</v>
      </c>
      <c r="BB18">
        <f>C18+F18+I18+L18+O18+R18+U18+X18+AA18+AD18+AG18+AJ18+AM18+AP18+AS18+AV18+AY18</f>
        <v>18</v>
      </c>
      <c r="BC18">
        <f>D18+G18+J18+M18+P18+S18+V18+Y18+AB18+AE18+AH18+AK18+AN18+AQ18+AT18+AW18+AZ18</f>
        <v>91</v>
      </c>
      <c r="BD18">
        <f>E18+H18+K18+N18+Q18+T18+W18+Z18+AC18+AF18+AI18+AL18+AO18+AR18+AU18+AX18+BA18</f>
        <v>6</v>
      </c>
      <c r="BE18" s="1">
        <f>BC18/BD18</f>
        <v>15.166666666666666</v>
      </c>
      <c r="BF18" s="1">
        <f>BC18/BB18</f>
        <v>5.0555555555555554</v>
      </c>
      <c r="BG18" s="3" t="s">
        <v>4</v>
      </c>
    </row>
    <row r="19" spans="1:59">
      <c r="A19" t="s">
        <v>111</v>
      </c>
      <c r="B19" t="s">
        <v>144</v>
      </c>
      <c r="C19">
        <v>4</v>
      </c>
      <c r="D19">
        <v>34</v>
      </c>
      <c r="E19">
        <v>2</v>
      </c>
      <c r="F19">
        <v>2</v>
      </c>
      <c r="G19">
        <v>10</v>
      </c>
      <c r="H19">
        <v>3</v>
      </c>
      <c r="I19">
        <v>1.2</v>
      </c>
      <c r="J19">
        <v>9</v>
      </c>
      <c r="K19">
        <v>0</v>
      </c>
      <c r="R19">
        <v>3</v>
      </c>
      <c r="S19">
        <v>22</v>
      </c>
      <c r="T19">
        <v>0</v>
      </c>
      <c r="AA19">
        <v>4</v>
      </c>
      <c r="AB19">
        <v>17</v>
      </c>
      <c r="AC19">
        <v>0</v>
      </c>
      <c r="AM19">
        <v>4</v>
      </c>
      <c r="AN19">
        <v>8</v>
      </c>
      <c r="AO19">
        <v>1</v>
      </c>
      <c r="AP19">
        <v>3</v>
      </c>
      <c r="AQ19">
        <v>11</v>
      </c>
      <c r="AR19">
        <v>0</v>
      </c>
      <c r="BB19">
        <f>C19+F19+I19+L19+O19+R19+U19+X19+AA19+AD19+AG19+AJ19+AM19+AP19+AS19+AV19+AY19</f>
        <v>21.2</v>
      </c>
      <c r="BC19">
        <f>D19+G19+J19+M19+P19+S19+V19+Y19+AB19+AE19+AH19+AK19+AN19+AQ19+AT19+AW19+AZ19</f>
        <v>111</v>
      </c>
      <c r="BD19">
        <f>E19+H19+K19+N19+Q19+T19+W19+Z19+AC19+AF19+AI19+AL19+AO19+AR19+AU19+AX19+BA19</f>
        <v>6</v>
      </c>
      <c r="BE19" s="1">
        <f>BC19/BD19</f>
        <v>18.5</v>
      </c>
      <c r="BF19" s="1">
        <f>BC19/BB19</f>
        <v>5.2358490566037741</v>
      </c>
      <c r="BG19" s="3" t="s">
        <v>9</v>
      </c>
    </row>
    <row r="20" spans="1:59">
      <c r="A20" t="s">
        <v>19</v>
      </c>
      <c r="B20" t="s">
        <v>255</v>
      </c>
      <c r="I20">
        <v>2</v>
      </c>
      <c r="J20">
        <v>11</v>
      </c>
      <c r="K20">
        <v>0</v>
      </c>
      <c r="O20">
        <v>1</v>
      </c>
      <c r="P20">
        <v>2</v>
      </c>
      <c r="Q20">
        <v>2</v>
      </c>
      <c r="AA20">
        <v>2.2000000000000002</v>
      </c>
      <c r="AB20">
        <v>25</v>
      </c>
      <c r="AC20">
        <v>1</v>
      </c>
      <c r="AD20">
        <v>4</v>
      </c>
      <c r="AE20">
        <v>12</v>
      </c>
      <c r="AF20">
        <v>2</v>
      </c>
      <c r="BB20">
        <f>C20+F20+I20+L20+O20+R20+U20+X20+AA20+AD20+AG20+AJ20+AM20+AP20+AS20+AV20+AY20</f>
        <v>9.1999999999999993</v>
      </c>
      <c r="BC20">
        <f>D20+G20+J20+M20+P20+S20+V20+Y20+AB20+AE20+AH20+AK20+AN20+AQ20+AT20+AW20+AZ20</f>
        <v>50</v>
      </c>
      <c r="BD20">
        <f>E20+H20+K20+N20+Q20+T20+W20+Z20+AC20+AF20+AI20+AL20+AO20+AR20+AU20+AX20+BA20</f>
        <v>5</v>
      </c>
      <c r="BE20" s="1">
        <f>BC20/BD20</f>
        <v>10</v>
      </c>
      <c r="BF20" s="1">
        <f>BC20/BB20</f>
        <v>5.4347826086956523</v>
      </c>
      <c r="BG20" s="3" t="s">
        <v>3</v>
      </c>
    </row>
    <row r="21" spans="1:59">
      <c r="A21" t="s">
        <v>108</v>
      </c>
      <c r="B21" t="s">
        <v>144</v>
      </c>
      <c r="C21">
        <v>3</v>
      </c>
      <c r="D21">
        <v>25</v>
      </c>
      <c r="E21">
        <v>1</v>
      </c>
      <c r="F21">
        <v>4</v>
      </c>
      <c r="G21">
        <v>20</v>
      </c>
      <c r="H21">
        <v>1</v>
      </c>
      <c r="I21">
        <v>4</v>
      </c>
      <c r="J21">
        <v>15</v>
      </c>
      <c r="K21">
        <v>1</v>
      </c>
      <c r="AG21">
        <v>4</v>
      </c>
      <c r="AH21">
        <v>27</v>
      </c>
      <c r="AI21">
        <v>2</v>
      </c>
      <c r="BB21">
        <f>C21+F21+I21+L21+O21+R21+U21+X21+AA21+AD21+AG21+AJ21+AM21+AP21+AS21+AV21+AY21</f>
        <v>15</v>
      </c>
      <c r="BC21">
        <f>D21+G21+J21+M21+P21+S21+V21+Y21+AB21+AE21+AH21+AK21+AN21+AQ21+AT21+AW21+AZ21</f>
        <v>87</v>
      </c>
      <c r="BD21">
        <f>E21+H21+K21+N21+Q21+T21+W21+Z21+AC21+AF21+AI21+AL21+AO21+AR21+AU21+AX21+BA21</f>
        <v>5</v>
      </c>
      <c r="BE21" s="2">
        <f>BC21/BD21</f>
        <v>17.399999999999999</v>
      </c>
      <c r="BF21" s="1">
        <f>BC21/BB21</f>
        <v>5.8</v>
      </c>
      <c r="BG21" s="3" t="s">
        <v>14</v>
      </c>
    </row>
    <row r="22" spans="1:59">
      <c r="A22" t="s">
        <v>101</v>
      </c>
      <c r="B22" t="s">
        <v>144</v>
      </c>
      <c r="R22">
        <v>2</v>
      </c>
      <c r="S22">
        <v>6</v>
      </c>
      <c r="T22">
        <v>1</v>
      </c>
      <c r="U22">
        <v>2</v>
      </c>
      <c r="V22">
        <v>16</v>
      </c>
      <c r="W22">
        <v>0</v>
      </c>
      <c r="AA22">
        <v>3</v>
      </c>
      <c r="AB22">
        <v>14</v>
      </c>
      <c r="AC22">
        <v>0</v>
      </c>
      <c r="AM22">
        <v>2</v>
      </c>
      <c r="AN22">
        <v>8</v>
      </c>
      <c r="AO22">
        <v>2</v>
      </c>
      <c r="AP22">
        <v>1</v>
      </c>
      <c r="AQ22">
        <v>6</v>
      </c>
      <c r="AR22">
        <v>0</v>
      </c>
      <c r="AV22">
        <v>1</v>
      </c>
      <c r="AW22">
        <v>14</v>
      </c>
      <c r="AX22">
        <v>0</v>
      </c>
      <c r="BB22">
        <f>C22+F22+I22+L22+O22+R22+U22+X22+AA22+AD22+AG22+AJ22+AM22+AP22+AS22+AV22+AY22</f>
        <v>11</v>
      </c>
      <c r="BC22">
        <f>D22+G22+J22+M22+P22+S22+V22+Y22+AB22+AE22+AH22+AK22+AN22+AQ22+AT22+AW22+AZ22</f>
        <v>64</v>
      </c>
      <c r="BD22">
        <f>E22+H22+K22+N22+Q22+T22+W22+Z22+AC22+AF22+AI22+AL22+AO22+AR22+AU22+AX22+BA22</f>
        <v>3</v>
      </c>
      <c r="BE22" s="2">
        <f>BC22/BD22</f>
        <v>21.333333333333332</v>
      </c>
      <c r="BF22" s="1">
        <f>BC22/BB22</f>
        <v>5.8181818181818183</v>
      </c>
      <c r="BG22" s="3" t="s">
        <v>80</v>
      </c>
    </row>
    <row r="23" spans="1:59">
      <c r="A23" t="s">
        <v>207</v>
      </c>
      <c r="B23" t="s">
        <v>239</v>
      </c>
      <c r="C23">
        <v>2.2000000000000002</v>
      </c>
      <c r="D23">
        <v>9</v>
      </c>
      <c r="E23">
        <v>2</v>
      </c>
      <c r="L23">
        <v>4</v>
      </c>
      <c r="M23">
        <v>32</v>
      </c>
      <c r="N23">
        <v>0</v>
      </c>
      <c r="O23">
        <v>2</v>
      </c>
      <c r="P23">
        <v>12</v>
      </c>
      <c r="Q23">
        <v>1</v>
      </c>
      <c r="BB23">
        <f>C23+F23+I23+L23+O23+R23+U23+X23+AA23+AD23+AG23+AJ23+AM23+AP23+AS23+AV23+AY23</f>
        <v>8.1999999999999993</v>
      </c>
      <c r="BC23">
        <f>D23+G23+J23+M23+P23+S23+V23+Y23+AB23+AE23+AH23+AK23+AN23+AQ23+AT23+AW23+AZ23</f>
        <v>53</v>
      </c>
      <c r="BD23">
        <f>E23+H23+K23+N23+Q23+T23+W23+Z23+AC23+AF23+AI23+AL23+AO23+AR23+AU23+AX23+BA23</f>
        <v>3</v>
      </c>
      <c r="BE23" s="2">
        <f>BC23/BD23</f>
        <v>17.666666666666668</v>
      </c>
      <c r="BF23" s="1">
        <f>BC23/BB23</f>
        <v>6.4634146341463419</v>
      </c>
      <c r="BG23" s="3" t="s">
        <v>1</v>
      </c>
    </row>
    <row r="24" spans="1:59">
      <c r="A24" t="s">
        <v>237</v>
      </c>
      <c r="B24" t="s">
        <v>144</v>
      </c>
      <c r="C24">
        <v>2</v>
      </c>
      <c r="D24">
        <v>10</v>
      </c>
      <c r="E24">
        <v>3</v>
      </c>
      <c r="F24">
        <v>4</v>
      </c>
      <c r="G24">
        <v>23</v>
      </c>
      <c r="H24">
        <v>0</v>
      </c>
      <c r="AS24">
        <v>1</v>
      </c>
      <c r="AT24">
        <v>12</v>
      </c>
      <c r="AU24">
        <v>0</v>
      </c>
      <c r="BB24">
        <f>C24+F24+I24+L24+O24+R24+U24+X24+AA24+AD24+AG24+AJ24+AM24+AP24+AS24+AV24+AY24</f>
        <v>7</v>
      </c>
      <c r="BC24">
        <f>D24+G24+J24+M24+P24+S24+V24+Y24+AB24+AE24+AH24+AK24+AN24+AQ24+AT24+AW24+AZ24</f>
        <v>45</v>
      </c>
      <c r="BD24">
        <f>E24+H24+K24+N24+Q24+T24+W24+Z24+AC24+AF24+AI24+AL24+AO24+AR24+AU24+AX24+BA24</f>
        <v>3</v>
      </c>
      <c r="BE24" s="1">
        <f>BC24/BD24</f>
        <v>15</v>
      </c>
      <c r="BF24" s="1">
        <f>BC24/BB24</f>
        <v>6.4285714285714288</v>
      </c>
      <c r="BG24" s="3" t="s">
        <v>9</v>
      </c>
    </row>
    <row r="25" spans="1:59">
      <c r="A25" t="s">
        <v>131</v>
      </c>
      <c r="B25" t="s">
        <v>255</v>
      </c>
      <c r="I25">
        <v>2</v>
      </c>
      <c r="J25">
        <v>9</v>
      </c>
      <c r="K25">
        <v>1</v>
      </c>
      <c r="O25">
        <v>2</v>
      </c>
      <c r="P25">
        <v>10</v>
      </c>
      <c r="Q25">
        <v>1</v>
      </c>
      <c r="AY25">
        <v>1</v>
      </c>
      <c r="AZ25">
        <v>10</v>
      </c>
      <c r="BA25">
        <v>0</v>
      </c>
      <c r="BB25">
        <f>C25+F25+I25+L25+O25+R25+U25+X25+AA25+AD25+AG25+AJ25+AM25+AP25+AS25+AV25+AY25</f>
        <v>5</v>
      </c>
      <c r="BC25">
        <f>D25+G25+J25+M25+P25+S25+V25+Y25+AB25+AE25+AH25+AK25+AN25+AQ25+AT25+AW25+AZ25</f>
        <v>29</v>
      </c>
      <c r="BD25">
        <f>E25+H25+K25+N25+Q25+T25+W25+Z25+AC25+AF25+AI25+AL25+AO25+AR25+AU25+AX25+BA25</f>
        <v>2</v>
      </c>
      <c r="BE25" s="1">
        <f>BC25/BD25</f>
        <v>14.5</v>
      </c>
      <c r="BF25" s="1">
        <f>BC25/BB25</f>
        <v>5.8</v>
      </c>
      <c r="BG25" s="3" t="s">
        <v>77</v>
      </c>
    </row>
    <row r="26" spans="1:59">
      <c r="A26" t="s">
        <v>104</v>
      </c>
      <c r="B26" t="s">
        <v>144</v>
      </c>
      <c r="U26">
        <v>3</v>
      </c>
      <c r="V26">
        <v>28</v>
      </c>
      <c r="W26">
        <v>2</v>
      </c>
      <c r="BB26">
        <f>C26+F26+I26+L26+O26+R26+U26+X26+AA26+AD26+AG26+AJ26+AM26+AP26+AS26+AV26+AY26</f>
        <v>3</v>
      </c>
      <c r="BC26">
        <f>D26+G26+J26+M26+P26+S26+V26+Y26+AB26+AE26+AH26+AK26+AN26+AQ26+AT26+AW26+AZ26</f>
        <v>28</v>
      </c>
      <c r="BD26">
        <f>E26+H26+K26+N26+Q26+T26+W26+Z26+AC26+AF26+AI26+AL26+AO26+AR26+AU26+AX26+BA26</f>
        <v>2</v>
      </c>
      <c r="BE26" s="1">
        <f>BC26/BD26</f>
        <v>14</v>
      </c>
      <c r="BF26" s="1">
        <f>BC26/BB26</f>
        <v>9.3333333333333339</v>
      </c>
      <c r="BG26" s="3" t="s">
        <v>91</v>
      </c>
    </row>
    <row r="27" spans="1:59">
      <c r="A27" t="s">
        <v>112</v>
      </c>
      <c r="B27" t="s">
        <v>144</v>
      </c>
      <c r="C27">
        <v>4</v>
      </c>
      <c r="D27">
        <v>16</v>
      </c>
      <c r="E27">
        <v>0</v>
      </c>
      <c r="F27">
        <v>4</v>
      </c>
      <c r="G27">
        <v>11</v>
      </c>
      <c r="H27">
        <v>0</v>
      </c>
      <c r="I27">
        <v>4</v>
      </c>
      <c r="J27">
        <v>18</v>
      </c>
      <c r="K27">
        <v>2</v>
      </c>
      <c r="AM27">
        <v>4</v>
      </c>
      <c r="AN27">
        <v>26</v>
      </c>
      <c r="AO27">
        <v>0</v>
      </c>
      <c r="AP27">
        <v>4</v>
      </c>
      <c r="AQ27">
        <v>12</v>
      </c>
      <c r="AR27">
        <v>0</v>
      </c>
      <c r="AV27">
        <v>4</v>
      </c>
      <c r="AW27">
        <v>18</v>
      </c>
      <c r="AX27">
        <v>0</v>
      </c>
      <c r="BB27">
        <f>C27+F27+I27+L27+O27+R27+U27+X27+AA27+AD27+AG27+AJ27+AM27+AP27+AS27+AV27+AY27</f>
        <v>24</v>
      </c>
      <c r="BC27">
        <f>D27+G27+J27+M27+P27+S27+V27+Y27+AB27+AE27+AH27+AK27+AN27+AQ27+AT27+AW27+AZ27</f>
        <v>101</v>
      </c>
      <c r="BD27">
        <f>E27+H27+K27+N27+Q27+T27+W27+Z27+AC27+AF27+AI27+AL27+AO27+AR27+AU27+AX27+BA27</f>
        <v>2</v>
      </c>
      <c r="BE27" s="1">
        <f>BC27/BD27</f>
        <v>50.5</v>
      </c>
      <c r="BF27" s="1">
        <f>BC27/BB27</f>
        <v>4.208333333333333</v>
      </c>
      <c r="BG27" s="3" t="s">
        <v>92</v>
      </c>
    </row>
    <row r="28" spans="1:59">
      <c r="A28" t="s">
        <v>205</v>
      </c>
      <c r="B28" t="s">
        <v>239</v>
      </c>
      <c r="C28">
        <v>2</v>
      </c>
      <c r="D28">
        <v>12</v>
      </c>
      <c r="E28">
        <v>0</v>
      </c>
      <c r="L28">
        <v>2</v>
      </c>
      <c r="M28">
        <v>16</v>
      </c>
      <c r="N28">
        <v>1</v>
      </c>
      <c r="R28">
        <v>3</v>
      </c>
      <c r="S28">
        <v>16</v>
      </c>
      <c r="T28">
        <v>0</v>
      </c>
      <c r="AD28">
        <v>1</v>
      </c>
      <c r="AE28">
        <v>7</v>
      </c>
      <c r="AF28">
        <v>1</v>
      </c>
      <c r="AG28">
        <v>1</v>
      </c>
      <c r="AH28">
        <v>8</v>
      </c>
      <c r="AI28">
        <v>0</v>
      </c>
      <c r="AS28">
        <v>1.3</v>
      </c>
      <c r="AT28">
        <v>19</v>
      </c>
      <c r="AU28">
        <v>0</v>
      </c>
      <c r="BB28">
        <f>C28+F28+I28+L28+O28+R28+U28+X28+AA28+AD28+AG28+AJ28+AM28+AP28+AS28+AV28+AY28</f>
        <v>10.3</v>
      </c>
      <c r="BC28">
        <f>D28+G28+J28+M28+P28+S28+V28+Y28+AB28+AE28+AH28+AK28+AN28+AQ28+AT28+AW28+AZ28</f>
        <v>78</v>
      </c>
      <c r="BD28">
        <f>E28+H28+K28+N28+Q28+T28+W28+Z28+AC28+AF28+AI28+AL28+AO28+AR28+AU28+AX28+BA28</f>
        <v>2</v>
      </c>
      <c r="BE28" s="1">
        <f>BC28/BD28</f>
        <v>39</v>
      </c>
      <c r="BF28" s="1">
        <f>BC28/BB28</f>
        <v>7.5728155339805818</v>
      </c>
      <c r="BG28" s="3" t="s">
        <v>10</v>
      </c>
    </row>
    <row r="29" spans="1:59">
      <c r="A29" t="s">
        <v>110</v>
      </c>
      <c r="B29" t="s">
        <v>144</v>
      </c>
      <c r="AA29">
        <v>3</v>
      </c>
      <c r="AB29">
        <v>13</v>
      </c>
      <c r="AC29">
        <v>1</v>
      </c>
      <c r="AG29">
        <v>4</v>
      </c>
      <c r="AH29">
        <v>34</v>
      </c>
      <c r="AI29">
        <v>1</v>
      </c>
      <c r="AP29">
        <v>1</v>
      </c>
      <c r="AQ29">
        <v>4</v>
      </c>
      <c r="AR29">
        <v>0</v>
      </c>
      <c r="BB29">
        <f>C29+F29+I29+L29+O29+R29+U29+X29+AA29+AD29+AG29+AJ29+AM29+AP29+AS29+AV29+AY29</f>
        <v>8</v>
      </c>
      <c r="BC29">
        <f>D29+G29+J29+M29+P29+S29+V29+Y29+AB29+AE29+AH29+AK29+AN29+AQ29+AT29+AW29+AZ29</f>
        <v>51</v>
      </c>
      <c r="BD29">
        <f>E29+H29+K29+N29+Q29+T29+W29+Z29+AC29+AF29+AI29+AL29+AO29+AR29+AU29+AX29+BA29</f>
        <v>2</v>
      </c>
      <c r="BE29" s="1">
        <f>BC29/BD29</f>
        <v>25.5</v>
      </c>
      <c r="BF29" s="1">
        <f>BC29/BB29</f>
        <v>6.375</v>
      </c>
      <c r="BG29" s="3" t="s">
        <v>8</v>
      </c>
    </row>
    <row r="30" spans="1:59">
      <c r="A30" t="s">
        <v>99</v>
      </c>
      <c r="B30" t="s">
        <v>144</v>
      </c>
      <c r="R30">
        <v>4</v>
      </c>
      <c r="S30">
        <v>9</v>
      </c>
      <c r="T30">
        <v>1</v>
      </c>
      <c r="U30">
        <v>4</v>
      </c>
      <c r="V30">
        <v>21</v>
      </c>
      <c r="W30">
        <v>0</v>
      </c>
      <c r="AA30">
        <v>2</v>
      </c>
      <c r="AB30">
        <v>20</v>
      </c>
      <c r="AC30">
        <v>0</v>
      </c>
      <c r="AV30">
        <v>3</v>
      </c>
      <c r="AW30">
        <v>26</v>
      </c>
      <c r="AX30">
        <v>0</v>
      </c>
      <c r="BB30">
        <f>C30+F30+I30+L30+O30+R30+U30+X30+AA30+AD30+AG30+AJ30+AM30+AP30+AS30+AV30+AY30</f>
        <v>13</v>
      </c>
      <c r="BC30">
        <f>D30+G30+J30+M30+P30+S30+V30+Y30+AB30+AE30+AH30+AK30+AN30+AQ30+AT30+AW30+AZ30</f>
        <v>76</v>
      </c>
      <c r="BD30">
        <f>E30+H30+K30+N30+Q30+T30+W30+Z30+AC30+AF30+AI30+AL30+AO30+AR30+AU30+AX30+BA30</f>
        <v>1</v>
      </c>
      <c r="BE30" s="1">
        <f>BC30/BD30</f>
        <v>76</v>
      </c>
      <c r="BF30" s="1">
        <f>BC30/BB30</f>
        <v>5.8461538461538458</v>
      </c>
      <c r="BG30" s="3" t="s">
        <v>77</v>
      </c>
    </row>
    <row r="31" spans="1:59">
      <c r="A31" t="s">
        <v>162</v>
      </c>
      <c r="B31" t="s">
        <v>239</v>
      </c>
      <c r="AG31">
        <v>1</v>
      </c>
      <c r="AH31">
        <v>9</v>
      </c>
      <c r="AI31">
        <v>0</v>
      </c>
      <c r="AS31">
        <v>2</v>
      </c>
      <c r="AT31">
        <v>20</v>
      </c>
      <c r="AU31">
        <v>1</v>
      </c>
      <c r="BB31">
        <f>C31+F31+I31+L31+O31+R31+U31+X31+AA31+AD31+AG31+AJ31+AM31+AP31+AS31+AV31+AY31</f>
        <v>3</v>
      </c>
      <c r="BC31">
        <f>D31+G31+J31+M31+P31+S31+V31+Y31+AB31+AE31+AH31+AK31+AN31+AQ31+AT31+AW31+AZ31</f>
        <v>29</v>
      </c>
      <c r="BD31">
        <f>E31+H31+K31+N31+Q31+T31+W31+Z31+AC31+AF31+AI31+AL31+AO31+AR31+AU31+AX31+BA31</f>
        <v>1</v>
      </c>
      <c r="BE31" s="1">
        <f>BC31/BD31</f>
        <v>29</v>
      </c>
      <c r="BF31" s="1">
        <f>BC31/BB31</f>
        <v>9.6666666666666661</v>
      </c>
      <c r="BG31" s="3" t="s">
        <v>94</v>
      </c>
    </row>
    <row r="32" spans="1:59">
      <c r="A32" t="s">
        <v>260</v>
      </c>
      <c r="B32" t="s">
        <v>239</v>
      </c>
      <c r="AD32">
        <v>3</v>
      </c>
      <c r="AE32">
        <v>14</v>
      </c>
      <c r="AF32">
        <v>1</v>
      </c>
      <c r="BB32">
        <f>C32+F32+I32+L32+O32+R32+U32+X32+AA32+AD32+AG32+AJ32+AM32+AP32+AS32+AV32+AY32</f>
        <v>3</v>
      </c>
      <c r="BC32">
        <f>D32+G32+J32+M32+P32+S32+V32+Y32+AB32+AE32+AH32+AK32+AN32+AQ32+AT32+AW32+AZ32</f>
        <v>14</v>
      </c>
      <c r="BD32">
        <f>E32+H32+K32+N32+Q32+T32+W32+Z32+AC32+AF32+AI32+AL32+AO32+AR32+AU32+AX32+BA32</f>
        <v>1</v>
      </c>
      <c r="BE32" s="2">
        <f>BC32/BD32</f>
        <v>14</v>
      </c>
      <c r="BF32" s="1">
        <f>BC32/BB32</f>
        <v>4.666666666666667</v>
      </c>
      <c r="BG32" s="3" t="s">
        <v>6</v>
      </c>
    </row>
    <row r="33" spans="1:59">
      <c r="A33" t="s">
        <v>20</v>
      </c>
      <c r="B33" t="s">
        <v>255</v>
      </c>
      <c r="L33">
        <v>2</v>
      </c>
      <c r="M33">
        <v>13</v>
      </c>
      <c r="N33">
        <v>1</v>
      </c>
      <c r="O33">
        <v>1</v>
      </c>
      <c r="P33">
        <v>5</v>
      </c>
      <c r="Q33">
        <v>0</v>
      </c>
      <c r="BB33">
        <f>C33+F33+I33+L33+O33+R33+U33+X33+AA33+AD33+AG33+AJ33+AM33+AP33+AS33+AV33+AY33</f>
        <v>3</v>
      </c>
      <c r="BC33">
        <f>D33+G33+J33+M33+P33+S33+V33+Y33+AB33+AE33+AH33+AK33+AN33+AQ33+AT33+AW33+AZ33</f>
        <v>18</v>
      </c>
      <c r="BD33">
        <f>E33+H33+K33+N33+Q33+T33+W33+Z33+AC33+AF33+AI33+AL33+AO33+AR33+AU33+AX33+BA33</f>
        <v>1</v>
      </c>
      <c r="BE33" s="1">
        <f>BC33/BD33</f>
        <v>18</v>
      </c>
      <c r="BF33" s="1">
        <f>BC33/BB33</f>
        <v>6</v>
      </c>
      <c r="BG33" s="3" t="s">
        <v>8</v>
      </c>
    </row>
    <row r="34" spans="1:59">
      <c r="A34" t="s">
        <v>152</v>
      </c>
      <c r="B34" t="s">
        <v>239</v>
      </c>
      <c r="AD34">
        <v>3</v>
      </c>
      <c r="AE34">
        <v>24</v>
      </c>
      <c r="AF34">
        <v>1</v>
      </c>
      <c r="AS34">
        <v>0.3</v>
      </c>
      <c r="AT34">
        <v>11</v>
      </c>
      <c r="AU34">
        <v>0</v>
      </c>
      <c r="BB34">
        <f>C34+F34+I34+L34+O34+R34+U34+X34+AA34+AD34+AG34+AJ34+AM34+AP34+AS34+AV34+AY34</f>
        <v>3.3</v>
      </c>
      <c r="BC34">
        <f>D34+G34+J34+M34+P34+S34+V34+Y34+AB34+AE34+AH34+AK34+AN34+AQ34+AT34+AW34+AZ34</f>
        <v>35</v>
      </c>
      <c r="BD34">
        <f>E34+H34+K34+N34+Q34+T34+W34+Z34+AC34+AF34+AI34+AL34+AO34+AR34+AU34+AX34+BA34</f>
        <v>1</v>
      </c>
      <c r="BE34" s="1">
        <f>BC34/BD34</f>
        <v>35</v>
      </c>
      <c r="BF34" s="1">
        <f>BC34/BB34</f>
        <v>10.606060606060607</v>
      </c>
      <c r="BG34" s="3" t="s">
        <v>15</v>
      </c>
    </row>
    <row r="35" spans="1:59">
      <c r="A35" t="s">
        <v>159</v>
      </c>
      <c r="B35" t="s">
        <v>255</v>
      </c>
      <c r="AS35">
        <v>3</v>
      </c>
      <c r="AT35">
        <v>13</v>
      </c>
      <c r="AU35">
        <v>0</v>
      </c>
      <c r="AV35">
        <v>3</v>
      </c>
      <c r="AW35">
        <v>19</v>
      </c>
      <c r="AX35">
        <v>1</v>
      </c>
      <c r="BB35">
        <f>C35+F35+I35+L35+O35+R35+U35+X35+AA35+AD35+AG35+AJ35+AM35+AP35+AS35+AV35+AY35</f>
        <v>6</v>
      </c>
      <c r="BC35">
        <f>D35+G35+J35+M35+P35+S35+V35+Y35+AB35+AE35+AH35+AK35+AN35+AQ35+AT35+AW35+AZ35</f>
        <v>32</v>
      </c>
      <c r="BD35">
        <f>E35+H35+K35+N35+Q35+T35+W35+Z35+AC35+AF35+AI35+AL35+AO35+AR35+AU35+AX35+BA35</f>
        <v>1</v>
      </c>
      <c r="BE35" s="1">
        <f>BC35/BD35</f>
        <v>32</v>
      </c>
      <c r="BF35" s="1">
        <f>BC35/BB35</f>
        <v>5.333333333333333</v>
      </c>
      <c r="BG35" s="3" t="s">
        <v>16</v>
      </c>
    </row>
    <row r="36" spans="1:59">
      <c r="A36" t="s">
        <v>231</v>
      </c>
      <c r="B36" t="s">
        <v>255</v>
      </c>
      <c r="AJ36">
        <v>1</v>
      </c>
      <c r="AK36">
        <v>6</v>
      </c>
      <c r="AL36">
        <v>0</v>
      </c>
      <c r="AM36">
        <v>3</v>
      </c>
      <c r="AN36">
        <v>17</v>
      </c>
      <c r="AO36">
        <v>0</v>
      </c>
      <c r="AV36">
        <v>1</v>
      </c>
      <c r="AW36">
        <v>8</v>
      </c>
      <c r="AX36">
        <v>0</v>
      </c>
      <c r="AY36">
        <v>1</v>
      </c>
      <c r="AZ36">
        <v>8</v>
      </c>
      <c r="BA36">
        <v>0</v>
      </c>
      <c r="BB36">
        <f>C36+F36+I36+L36+O36+R36+U36+X36+AA36+AD36+AG36+AJ36+AM36+AP36+AS36+AV36+AY36</f>
        <v>6</v>
      </c>
      <c r="BC36">
        <f>D36+G36+J36+M36+P36+S36+V36+Y36+AB36+AE36+AH36+AK36+AN36+AQ36+AT36+AW36+AZ36</f>
        <v>39</v>
      </c>
      <c r="BD36">
        <f>E36+H36+K36+N36+Q36+T36+W36+Z36+AC36+AF36+AI36+AL36+AO36+AR36+AU36+AX36+BA36</f>
        <v>0</v>
      </c>
      <c r="BE36" s="1" t="s">
        <v>83</v>
      </c>
      <c r="BF36" s="1">
        <f>BC36/BB36</f>
        <v>6.5</v>
      </c>
      <c r="BG36" s="3"/>
    </row>
    <row r="37" spans="1:59">
      <c r="A37" t="s">
        <v>128</v>
      </c>
      <c r="B37" t="s">
        <v>255</v>
      </c>
      <c r="AD37">
        <v>2</v>
      </c>
      <c r="AE37">
        <v>6</v>
      </c>
      <c r="AF37">
        <v>0</v>
      </c>
      <c r="AY37">
        <v>1</v>
      </c>
      <c r="AZ37">
        <v>13</v>
      </c>
      <c r="BA37">
        <v>0</v>
      </c>
      <c r="BB37">
        <f>C37+F37+I37+L37+O37+R37+U37+X37+AA37+AD37+AG37+AJ37+AM37+AP37+AS37+AV37+AY37</f>
        <v>3</v>
      </c>
      <c r="BC37">
        <f>D37+G37+J37+M37+P37+S37+V37+Y37+AB37+AE37+AH37+AK37+AN37+AQ37+AT37+AW37+AZ37</f>
        <v>19</v>
      </c>
      <c r="BD37">
        <f>E37+H37+K37+N37+Q37+T37+W37+Z37+AC37+AF37+AI37+AL37+AO37+AR37+AU37+AX37+BA37</f>
        <v>0</v>
      </c>
      <c r="BE37" s="1" t="s">
        <v>82</v>
      </c>
      <c r="BF37" s="1">
        <f>BC37/BB37</f>
        <v>6.333333333333333</v>
      </c>
      <c r="BG37" s="3"/>
    </row>
    <row r="38" spans="1:59">
      <c r="A38" t="s">
        <v>102</v>
      </c>
      <c r="B38" t="s">
        <v>144</v>
      </c>
      <c r="U38">
        <v>1</v>
      </c>
      <c r="V38">
        <v>13</v>
      </c>
      <c r="W38">
        <v>0</v>
      </c>
      <c r="BB38">
        <f>C38+F38+I38+L38+O38+R38+U38+X38+AA38+AD38+AG38+AJ38+AM38+AP38+AS38+AV38+AY38</f>
        <v>1</v>
      </c>
      <c r="BC38">
        <f>D38+G38+J38+M38+P38+S38+V38+Y38+AB38+AE38+AH38+AK38+AN38+AQ38+AT38+AW38+AZ38</f>
        <v>13</v>
      </c>
      <c r="BD38">
        <f>E38+H38+K38+N38+Q38+T38+W38+Z38+AC38+AF38+AI38+AL38+AO38+AR38+AU38+AX38+BA38</f>
        <v>0</v>
      </c>
      <c r="BE38" s="1" t="s">
        <v>81</v>
      </c>
      <c r="BF38" s="1">
        <f>BC38/BB38</f>
        <v>13</v>
      </c>
      <c r="BG38" s="3"/>
    </row>
    <row r="39" spans="1:59">
      <c r="A39" t="s">
        <v>246</v>
      </c>
      <c r="B39" t="s">
        <v>239</v>
      </c>
      <c r="U39">
        <v>1</v>
      </c>
      <c r="V39">
        <v>1</v>
      </c>
      <c r="W39">
        <v>0</v>
      </c>
      <c r="BB39">
        <f>C39+F39+I39+L39+O39+R39+U39+X39+AA39+AD39+AG39+AJ39+AM39+AP39+AS39+AV39+AY39</f>
        <v>1</v>
      </c>
      <c r="BC39">
        <f>D39+G39+J39+M39+P39+S39+V39+Y39+AB39+AE39+AH39+AK39+AN39+AQ39+AT39+AW39+AZ39</f>
        <v>1</v>
      </c>
      <c r="BD39">
        <f>E39+H39+K39+N39+Q39+T39+W39+Z39+AC39+AF39+AI39+AL39+AO39+AR39+AU39+AX39+BA39</f>
        <v>0</v>
      </c>
      <c r="BE39" s="1" t="s">
        <v>84</v>
      </c>
      <c r="BF39" s="1">
        <f>BC39/BB39</f>
        <v>1</v>
      </c>
      <c r="BG39" s="3"/>
    </row>
    <row r="40" spans="1:59">
      <c r="A40" t="s">
        <v>105</v>
      </c>
      <c r="B40" t="s">
        <v>144</v>
      </c>
      <c r="F40">
        <v>2</v>
      </c>
      <c r="G40">
        <v>18</v>
      </c>
      <c r="H40">
        <v>0</v>
      </c>
      <c r="U40">
        <v>1</v>
      </c>
      <c r="V40">
        <v>8</v>
      </c>
      <c r="W40">
        <v>0</v>
      </c>
      <c r="BB40">
        <f>C40+F40+I40+L40+O40+R40+U40+X40+AA40+AD40+AG40+AJ40+AM40+AP40+AS40+AV40+AY40</f>
        <v>3</v>
      </c>
      <c r="BC40">
        <f>D40+G40+J40+M40+P40+S40+V40+Y40+AB40+AE40+AH40+AK40+AN40+AQ40+AT40+AW40+AZ40</f>
        <v>26</v>
      </c>
      <c r="BD40">
        <f>E40+H40+K40+N40+Q40+T40+W40+Z40+AC40+AF40+AI40+AL40+AO40+AR40+AU40+AX40+BA40</f>
        <v>0</v>
      </c>
      <c r="BE40" s="2" t="s">
        <v>82</v>
      </c>
      <c r="BF40" s="1">
        <f>BC40/BB40</f>
        <v>8.6666666666666661</v>
      </c>
      <c r="BG40" s="3"/>
    </row>
    <row r="41" spans="1:59">
      <c r="A41" t="s">
        <v>46</v>
      </c>
      <c r="B41" t="s">
        <v>255</v>
      </c>
      <c r="AJ41">
        <v>2</v>
      </c>
      <c r="AK41">
        <v>15</v>
      </c>
      <c r="AL41">
        <v>0</v>
      </c>
      <c r="AM41">
        <v>1</v>
      </c>
      <c r="AN41">
        <v>4</v>
      </c>
      <c r="AO41">
        <v>0</v>
      </c>
      <c r="BB41">
        <f>C41+F41+I41+L41+O41+R41+U41+X41+AA41+AD41+AG41+AJ41+AM41+AP41+AS41+AV41+AY41</f>
        <v>3</v>
      </c>
      <c r="BC41">
        <f>D41+G41+J41+M41+P41+S41+V41+Y41+AB41+AE41+AH41+AK41+AN41+AQ41+AT41+AW41+AZ41</f>
        <v>19</v>
      </c>
      <c r="BD41">
        <f>E41+H41+K41+N41+Q41+T41+W41+Z41+AC41+AF41+AI41+AL41+AO41+AR41+AU41+AX41+BA41</f>
        <v>0</v>
      </c>
      <c r="BE41" s="2" t="s">
        <v>85</v>
      </c>
      <c r="BF41" s="1">
        <f>BC41/BB41</f>
        <v>6.333333333333333</v>
      </c>
      <c r="BG41" s="3"/>
    </row>
    <row r="42" spans="1:59">
      <c r="A42" t="s">
        <v>107</v>
      </c>
      <c r="B42" t="s">
        <v>144</v>
      </c>
      <c r="C42">
        <v>2</v>
      </c>
      <c r="D42">
        <v>12</v>
      </c>
      <c r="E42">
        <v>0</v>
      </c>
      <c r="R42">
        <v>1</v>
      </c>
      <c r="S42">
        <v>5</v>
      </c>
      <c r="T42">
        <v>0</v>
      </c>
      <c r="BB42">
        <f>C42+F42+I42+L42+O42+R42+U42+X42+AA42+AD42+AG42+AJ42+AM42+AP42+AS42+AV42+AY42</f>
        <v>3</v>
      </c>
      <c r="BC42">
        <f>D42+G42+J42+M42+P42+S42+V42+Y42+AB42+AE42+AH42+AK42+AN42+AQ42+AT42+AW42+AZ42</f>
        <v>17</v>
      </c>
      <c r="BD42">
        <f>E42+H42+K42+N42+Q42+T42+W42+Z42+AC42+AF42+AI42+AL42+AO42+AR42+AU42+AX42+BA42</f>
        <v>0</v>
      </c>
      <c r="BE42" s="1" t="s">
        <v>82</v>
      </c>
      <c r="BF42" s="1">
        <f>BC42/BB42</f>
        <v>5.666666666666667</v>
      </c>
      <c r="BG42" s="3"/>
    </row>
    <row r="43" spans="1:59">
      <c r="A43" t="s">
        <v>106</v>
      </c>
      <c r="B43" t="s">
        <v>144</v>
      </c>
      <c r="R43">
        <v>2</v>
      </c>
      <c r="S43">
        <v>14</v>
      </c>
      <c r="T43">
        <v>0</v>
      </c>
      <c r="BB43">
        <f>C43+F43+I43+L43+O43+R43+U43+X43+AA43+AD43+AG43+AJ43+AM43+AP43+AS43+AV43+AY43</f>
        <v>2</v>
      </c>
      <c r="BC43">
        <f>D43+G43+J43+M43+P43+S43+V43+Y43+AB43+AE43+AH43+AK43+AN43+AQ43+AT43+AW43+AZ43</f>
        <v>14</v>
      </c>
      <c r="BD43">
        <f>E43+H43+K43+N43+Q43+T43+W43+Z43+AC43+AF43+AI43+AL43+AO43+AR43+AU43+AX43+BA43</f>
        <v>0</v>
      </c>
      <c r="BE43" s="1" t="s">
        <v>85</v>
      </c>
      <c r="BF43" s="1">
        <f>BC43/BB43</f>
        <v>7</v>
      </c>
      <c r="BG43" s="3"/>
    </row>
    <row r="44" spans="1:59">
      <c r="A44" t="s">
        <v>250</v>
      </c>
      <c r="B44" t="s">
        <v>239</v>
      </c>
      <c r="R44">
        <v>1</v>
      </c>
      <c r="S44">
        <v>7</v>
      </c>
      <c r="T44">
        <v>0</v>
      </c>
      <c r="BB44">
        <f>C44+F44+I44+L44+O44+R44+U44+X44+AA44+AD44+AG44+AJ44+AM44+AP44+AS44+AV44+AY44</f>
        <v>1</v>
      </c>
      <c r="BC44">
        <f>D44+G44+J44+M44+P44+S44+V44+Y44+AB44+AE44+AH44+AK44+AN44+AQ44+AT44+AW44+AZ44</f>
        <v>7</v>
      </c>
      <c r="BD44">
        <f>E44+H44+K44+N44+Q44+T44+W44+Z44+AC44+AF44+AI44+AL44+AO44+AR44+AU44+AX44+BA44</f>
        <v>0</v>
      </c>
      <c r="BE44" s="1" t="s">
        <v>86</v>
      </c>
      <c r="BF44" s="1">
        <f>BC44/BB44</f>
        <v>7</v>
      </c>
      <c r="BG44" s="3"/>
    </row>
    <row r="45" spans="1:59">
      <c r="A45" t="s">
        <v>28</v>
      </c>
      <c r="B45" t="s">
        <v>29</v>
      </c>
      <c r="C45">
        <v>1</v>
      </c>
      <c r="D45">
        <v>8</v>
      </c>
      <c r="E45">
        <v>0</v>
      </c>
      <c r="BB45">
        <f>C45+F45+I45+L45+O45+R45+U45+X45+AA45+AD45+AG45+AJ45+AM45+AP45+AS45+AV45+AY45</f>
        <v>1</v>
      </c>
      <c r="BC45">
        <f>D45+G45+J45+M45+P45+S45+V45+Y45+AB45+AE45+AH45+AK45+AN45+AQ45+AT45+AW45+AZ45</f>
        <v>8</v>
      </c>
      <c r="BD45">
        <f>E45+H45+K45+N45+Q45+T45+W45+Z45+AC45+AF45+AI45+AL45+AO45+AR45+AU45+AX45+BA45</f>
        <v>0</v>
      </c>
      <c r="BE45" s="2" t="s">
        <v>82</v>
      </c>
      <c r="BF45" s="1">
        <f>BC45/BB45</f>
        <v>8</v>
      </c>
      <c r="BG45" s="3"/>
    </row>
    <row r="46" spans="1:59">
      <c r="A46" t="s">
        <v>22</v>
      </c>
      <c r="B46" t="s">
        <v>255</v>
      </c>
      <c r="I46">
        <v>1</v>
      </c>
      <c r="J46">
        <v>6</v>
      </c>
      <c r="K46">
        <v>0</v>
      </c>
      <c r="L46">
        <v>1</v>
      </c>
      <c r="M46">
        <v>11</v>
      </c>
      <c r="N46">
        <v>0</v>
      </c>
      <c r="AJ46">
        <v>3</v>
      </c>
      <c r="AK46">
        <v>17</v>
      </c>
      <c r="AL46">
        <v>0</v>
      </c>
      <c r="BB46">
        <f>C46+F46+I46+L46+O46+R46+U46+X46+AA46+AD46+AG46+AJ46+AM46+AP46+AS46+AV46+AY46</f>
        <v>5</v>
      </c>
      <c r="BC46">
        <f>D46+G46+J46+M46+P46+S46+V46+Y46+AB46+AE46+AH46+AK46+AN46+AQ46+AT46+AW46+AZ46</f>
        <v>34</v>
      </c>
      <c r="BD46">
        <f>E46+H46+K46+N46+Q46+T46+W46+Z46+AC46+AF46+AI46+AL46+AO46+AR46+AU46+AX46+BA46</f>
        <v>0</v>
      </c>
      <c r="BE46" s="1" t="s">
        <v>87</v>
      </c>
      <c r="BF46" s="1">
        <f>BC46/BB46</f>
        <v>6.8</v>
      </c>
      <c r="BG46" s="3"/>
    </row>
    <row r="47" spans="1:59">
      <c r="BG47" s="3"/>
    </row>
  </sheetData>
  <sortState ref="A3:BG46">
    <sortCondition descending="1" ref="BD4:BD46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1"/>
  <sheetViews>
    <sheetView tabSelected="1" workbookViewId="0">
      <selection activeCell="A2" sqref="A2:T40"/>
    </sheetView>
  </sheetViews>
  <sheetFormatPr baseColWidth="10" defaultRowHeight="13"/>
  <sheetData>
    <row r="1" spans="1:8">
      <c r="A1" t="s">
        <v>219</v>
      </c>
      <c r="B1" t="s">
        <v>218</v>
      </c>
      <c r="C1" t="s">
        <v>132</v>
      </c>
      <c r="D1" t="s">
        <v>133</v>
      </c>
      <c r="E1" t="s">
        <v>185</v>
      </c>
      <c r="F1" t="s">
        <v>133</v>
      </c>
      <c r="G1" t="s">
        <v>186</v>
      </c>
      <c r="H1" t="s">
        <v>187</v>
      </c>
    </row>
  </sheetData>
  <sortState ref="L20:S22">
    <sortCondition descending="1" ref="S21:S22"/>
    <sortCondition descending="1" ref="R21:R22"/>
  </sortState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batting</vt:lpstr>
      <vt:lpstr>bowling</vt:lpstr>
      <vt:lpstr>Sheet1</vt:lpstr>
    </vt:vector>
  </TitlesOfParts>
  <Company>Geological Survey, Department of Natural Resources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Liverman</dc:creator>
  <cp:lastModifiedBy>David Liverman</cp:lastModifiedBy>
  <dcterms:created xsi:type="dcterms:W3CDTF">2012-07-29T10:05:55Z</dcterms:created>
  <dcterms:modified xsi:type="dcterms:W3CDTF">2012-09-16T11:05:45Z</dcterms:modified>
</cp:coreProperties>
</file>